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192.168.1.6\гуп\Производственно-технический отдел\Общее\Договора КС ИП-22 ЦЭС\Паспорта к ИП\"/>
    </mc:Choice>
  </mc:AlternateContent>
  <bookViews>
    <workbookView xWindow="0" yWindow="0" windowWidth="28800" windowHeight="12135" tabRatio="820"/>
  </bookViews>
  <sheets>
    <sheet name="1.Титульный лист"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 бюджет" sheetId="10" r:id="rId7"/>
    <sheet name="5. Ан. эк. эффект" sheetId="28"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9. ЛСР" sheetId="26" r:id="rId13"/>
    <sheet name="9.1 ЛСР" sheetId="27" r:id="rId14"/>
    <sheet name="10. Карта" sheetId="25" r:id="rId15"/>
  </sheets>
  <externalReferences>
    <externalReference r:id="rId16"/>
    <externalReference r:id="rId17"/>
  </externalReferences>
  <definedNames>
    <definedName name="группа_инвестпроекта" localSheetId="7">'[1]выпадающие списки'!$E$2:$E$33</definedName>
    <definedName name="группа_инвестпроекта">'[2]выпадающие списки (скрытый)'!$E$2:$E$23</definedName>
    <definedName name="_xlnm.Print_Titles" localSheetId="0">'1.Титульный лист'!$21:$21</definedName>
    <definedName name="_xlnm.Print_Titles" localSheetId="1">'2. Паспорт  ТП'!$21:$21</definedName>
    <definedName name="_xlnm.Print_Titles" localSheetId="4">'3.3 Паспорт описание'!$21:$21</definedName>
    <definedName name="_xlnm.Print_Titles" localSheetId="6">'4. Паспорт бюджет'!$21:$21</definedName>
    <definedName name="_xlnm.Print_Area" localSheetId="0">'1.Титульный лист'!$A$1:$C$48</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надежность'!$A$1:$Z$29</definedName>
    <definedName name="_xlnm.Print_Area" localSheetId="6">'4. Паспорт бюджет'!$A$1:$O$22</definedName>
    <definedName name="_xlnm.Print_Area" localSheetId="7">'5. Ан. эк. эффект'!$A$1:$P$62</definedName>
    <definedName name="_xlnm.Print_Area" localSheetId="8">'6.1. Паспорт сетевой график'!$A$1:$L$54</definedName>
    <definedName name="_xlnm.Print_Area" localSheetId="9">'6.2. Паспорт фин осв ввод'!$A$1:$AG$64</definedName>
    <definedName name="подразделение1" localSheetId="7">'[1]выпадающие списки'!$E$38:$E$51</definedName>
    <definedName name="подразделение1">'[2]выпадающие списки (скрытый)'!$E$45:$E$58</definedName>
    <definedName name="стадии" localSheetId="7">'[1]выпадающие списки'!$E$55:$E$60</definedName>
    <definedName name="тип" localSheetId="7">'[1]выпадающие списки'!$E$75:$E$78</definedName>
    <definedName name="фактическаястадия" localSheetId="7">'[1]выпадающие списки'!$I$75:$I$78</definedName>
    <definedName name="Цели" localSheetId="7">'[1]выпадающие списки'!$E$65:$E$71</definedName>
    <definedName name="Цели">'[2]выпадающие списки (скрытый)'!$E$73:$E$82</definedName>
  </definedNames>
  <calcPr calcId="152511"/>
</workbook>
</file>

<file path=xl/calcChain.xml><?xml version="1.0" encoding="utf-8"?>
<calcChain xmlns="http://schemas.openxmlformats.org/spreadsheetml/2006/main">
  <c r="B29" i="22" l="1"/>
  <c r="B67" i="22"/>
  <c r="AG27" i="15"/>
  <c r="AF27" i="15"/>
  <c r="M27" i="15"/>
  <c r="D24" i="15"/>
  <c r="N24" i="15"/>
  <c r="O24" i="15"/>
  <c r="N27" i="15"/>
  <c r="L27" i="15"/>
  <c r="C27" i="15"/>
  <c r="C22" i="28" l="1"/>
  <c r="C23" i="28" s="1"/>
  <c r="D37" i="28" s="1"/>
  <c r="B15" i="28"/>
  <c r="B12" i="28"/>
  <c r="M48" i="28"/>
  <c r="L48" i="28"/>
  <c r="K48" i="28"/>
  <c r="J48" i="28"/>
  <c r="I48" i="28"/>
  <c r="H48" i="28"/>
  <c r="G48" i="28"/>
  <c r="F48" i="28"/>
  <c r="E48" i="28"/>
  <c r="D48" i="28"/>
  <c r="E45" i="28"/>
  <c r="D39" i="28"/>
  <c r="E39" i="28" s="1"/>
  <c r="M34" i="28"/>
  <c r="L34" i="28"/>
  <c r="K34" i="28"/>
  <c r="J34" i="28"/>
  <c r="I34" i="28"/>
  <c r="H34" i="28"/>
  <c r="G34" i="28"/>
  <c r="F34" i="28"/>
  <c r="E34" i="28"/>
  <c r="D34" i="28"/>
  <c r="E32" i="28"/>
  <c r="E38" i="28" s="1"/>
  <c r="D32" i="28"/>
  <c r="C25" i="28"/>
  <c r="D35" i="28" l="1"/>
  <c r="D45" i="28"/>
  <c r="D36" i="28"/>
  <c r="D40" i="28" s="1"/>
  <c r="D44" i="28" s="1"/>
  <c r="D46" i="28" s="1"/>
  <c r="E37" i="28"/>
  <c r="E36" i="28" s="1"/>
  <c r="E35" i="28"/>
  <c r="C24" i="28"/>
  <c r="F32" i="28"/>
  <c r="F35" i="28" s="1"/>
  <c r="E40" i="28" l="1"/>
  <c r="E44" i="28" s="1"/>
  <c r="E46" i="28" s="1"/>
  <c r="E49" i="28" s="1"/>
  <c r="F39" i="28"/>
  <c r="F38" i="28"/>
  <c r="G32" i="28"/>
  <c r="D47" i="28"/>
  <c r="D49" i="28"/>
  <c r="F37" i="28"/>
  <c r="F36" i="28" s="1"/>
  <c r="F40" i="28" s="1"/>
  <c r="F44" i="28" s="1"/>
  <c r="F46" i="28" s="1"/>
  <c r="C25" i="6"/>
  <c r="F49" i="28" l="1"/>
  <c r="G38" i="28"/>
  <c r="H32" i="28"/>
  <c r="G35" i="28"/>
  <c r="G37" i="28"/>
  <c r="G36" i="28" s="1"/>
  <c r="G39" i="28"/>
  <c r="H39" i="28" s="1"/>
  <c r="E47" i="28"/>
  <c r="D50" i="28"/>
  <c r="B27" i="22"/>
  <c r="C24" i="15"/>
  <c r="L24" i="15" s="1"/>
  <c r="I39" i="28" l="1"/>
  <c r="H38" i="28"/>
  <c r="I32" i="28"/>
  <c r="H37" i="28"/>
  <c r="H36" i="28" s="1"/>
  <c r="H35" i="28"/>
  <c r="F47" i="28"/>
  <c r="E50" i="28"/>
  <c r="G40" i="28"/>
  <c r="G44" i="28" s="1"/>
  <c r="G46" i="28" s="1"/>
  <c r="AF24" i="15"/>
  <c r="H40" i="28" l="1"/>
  <c r="H44" i="28" s="1"/>
  <c r="H46" i="28" s="1"/>
  <c r="H49" i="28" s="1"/>
  <c r="I38" i="28"/>
  <c r="J32" i="28"/>
  <c r="J39" i="28" s="1"/>
  <c r="I37" i="28"/>
  <c r="I36" i="28" s="1"/>
  <c r="I35" i="28"/>
  <c r="G47" i="28"/>
  <c r="F50" i="28"/>
  <c r="G49" i="28"/>
  <c r="A15" i="22"/>
  <c r="I40" i="28" l="1"/>
  <c r="I44" i="28" s="1"/>
  <c r="I46" i="28" s="1"/>
  <c r="I49" i="28" s="1"/>
  <c r="J38" i="28"/>
  <c r="K32" i="28"/>
  <c r="J35" i="28"/>
  <c r="J37" i="28"/>
  <c r="J36" i="28" s="1"/>
  <c r="H47" i="28"/>
  <c r="G50" i="28"/>
  <c r="B3" i="22"/>
  <c r="AV3" i="5"/>
  <c r="AG3" i="15"/>
  <c r="L3" i="16"/>
  <c r="AA3" i="14"/>
  <c r="S4" i="13"/>
  <c r="S3" i="12"/>
  <c r="A11" i="12"/>
  <c r="K38" i="28" l="1"/>
  <c r="L32" i="28"/>
  <c r="K37" i="28"/>
  <c r="K35" i="28"/>
  <c r="I47" i="28"/>
  <c r="H50" i="28"/>
  <c r="J40" i="28"/>
  <c r="J44" i="28" s="1"/>
  <c r="J46" i="28" s="1"/>
  <c r="K39" i="28"/>
  <c r="L39" i="28" s="1"/>
  <c r="B21" i="22"/>
  <c r="J49" i="28" l="1"/>
  <c r="K36" i="28"/>
  <c r="K40" i="28" s="1"/>
  <c r="K44" i="28" s="1"/>
  <c r="K46" i="28" s="1"/>
  <c r="M32" i="28"/>
  <c r="L38" i="28"/>
  <c r="L37" i="28"/>
  <c r="L36" i="28" s="1"/>
  <c r="L35" i="28"/>
  <c r="J47" i="28"/>
  <c r="I50" i="28"/>
  <c r="A5" i="22"/>
  <c r="A5" i="5"/>
  <c r="A4" i="15"/>
  <c r="A5" i="16"/>
  <c r="A5" i="10"/>
  <c r="A4" i="17"/>
  <c r="A5" i="6"/>
  <c r="A5" i="14"/>
  <c r="A6" i="13"/>
  <c r="A4" i="12"/>
  <c r="K49" i="28" l="1"/>
  <c r="M38" i="28"/>
  <c r="M37" i="28"/>
  <c r="M35" i="28"/>
  <c r="K47" i="28"/>
  <c r="J50" i="28"/>
  <c r="L40" i="28"/>
  <c r="L44" i="28" s="1"/>
  <c r="L46" i="28" s="1"/>
  <c r="L49" i="28" s="1"/>
  <c r="M39" i="28"/>
  <c r="M36" i="28" l="1"/>
  <c r="L47" i="28"/>
  <c r="K50" i="28"/>
  <c r="M40" i="28"/>
  <c r="M44" i="28" s="1"/>
  <c r="M46" i="28" s="1"/>
  <c r="A15" i="5"/>
  <c r="M49" i="28" l="1"/>
  <c r="D53" i="28" s="1"/>
  <c r="D54" i="28"/>
  <c r="M47" i="28"/>
  <c r="L50" i="28"/>
  <c r="D55" i="28" l="1"/>
  <c r="M50" i="28"/>
  <c r="D56" i="28" s="1"/>
  <c r="A12" i="22"/>
  <c r="A12" i="5"/>
  <c r="A11" i="15"/>
  <c r="A12" i="16"/>
  <c r="A12" i="10"/>
  <c r="A11" i="17"/>
  <c r="A12" i="6"/>
  <c r="E12" i="14"/>
  <c r="A13" i="13"/>
  <c r="A14" i="15"/>
  <c r="A15" i="16"/>
  <c r="A15" i="10"/>
  <c r="A14" i="17"/>
  <c r="A15" i="6"/>
  <c r="E15" i="14"/>
  <c r="A14" i="12"/>
  <c r="AG24" i="15" l="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<sst xmlns="http://schemas.openxmlformats.org/spreadsheetml/2006/main" count="3337" uniqueCount="987">
  <si>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</si>
  <si>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</si>
  <si>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</si>
  <si>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</si>
  <si>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</si>
  <si>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</si>
  <si>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</si>
  <si>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</si>
  <si>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</si>
  <si>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</si>
  <si>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</si>
  <si>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</si>
  <si>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</si>
  <si>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</si>
  <si>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</si>
  <si>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</si>
  <si>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</si>
  <si>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</si>
  <si>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</si>
  <si>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</si>
  <si>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</si>
  <si>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</si>
  <si>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</si>
  <si>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</si>
  <si>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</si>
  <si>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</si>
  <si>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</si>
  <si>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</si>
  <si>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</si>
  <si>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</si>
  <si>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</si>
  <si>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</si>
  <si>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</si>
  <si>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</si>
  <si>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</si>
  <si>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</si>
  <si>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</si>
  <si>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</si>
  <si>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</si>
  <si>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</si>
  <si>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</si>
  <si>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</si>
  <si>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</si>
  <si>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</si>
  <si>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</si>
  <si>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</si>
  <si>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</si>
  <si>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</si>
  <si>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</si>
  <si>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</si>
  <si>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</si>
  <si>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</si>
  <si>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</si>
  <si>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</si>
  <si>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</si>
  <si>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</si>
  <si>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</si>
  <si>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</si>
  <si>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</si>
  <si>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</si>
  <si>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</si>
  <si>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</si>
  <si>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</si>
  <si>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</si>
  <si>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</si>
  <si>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</si>
  <si>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</si>
  <si>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</si>
  <si>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</si>
  <si>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</si>
  <si>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</si>
  <si>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</si>
  <si>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</si>
  <si>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</si>
  <si>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</si>
  <si>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</si>
  <si>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</si>
  <si>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</si>
  <si>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</si>
  <si>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</si>
  <si>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</si>
  <si>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</si>
  <si>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</si>
  <si>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</si>
  <si>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</si>
  <si>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</si>
  <si>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</si>
  <si>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</si>
  <si>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</si>
  <si>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</si>
  <si>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</si>
  <si>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</si>
  <si>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</si>
  <si>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</si>
  <si>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</si>
  <si>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</si>
  <si>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</si>
  <si>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</si>
  <si>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</si>
  <si>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</si>
  <si>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</si>
  <si>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</si>
  <si>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</si>
  <si>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</si>
  <si>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</si>
  <si>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</si>
  <si>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</si>
  <si>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</si>
  <si>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</si>
  <si>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</si>
  <si>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</si>
  <si>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</si>
  <si>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</si>
  <si>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</si>
  <si>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</si>
  <si>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</si>
  <si>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</si>
  <si>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</si>
  <si>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</si>
  <si>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</si>
  <si>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</si>
  <si>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</si>
  <si>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</si>
  <si>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</si>
  <si>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</si>
  <si>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</si>
  <si>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</si>
  <si>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</si>
  <si>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</si>
  <si>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</si>
  <si>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</si>
  <si>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</si>
  <si>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</si>
  <si>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</si>
  <si>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</si>
  <si>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</si>
  <si>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</si>
  <si>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</si>
  <si>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</si>
  <si>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</si>
  <si>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</si>
  <si>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</si>
  <si>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</si>
  <si>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</si>
  <si>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</si>
  <si>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</si>
  <si>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</si>
  <si>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</si>
  <si>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</si>
  <si>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</si>
  <si>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</si>
  <si>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</si>
  <si>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</si>
  <si>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</si>
  <si>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</si>
  <si>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</si>
  <si>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</si>
  <si>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</si>
  <si>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</si>
  <si>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</si>
  <si>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</si>
  <si>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</si>
  <si>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</si>
  <si>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</si>
  <si>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</si>
  <si>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</si>
  <si>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</si>
  <si>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</si>
  <si>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</si>
  <si>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</si>
  <si>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</si>
  <si>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</si>
  <si>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</si>
  <si>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</si>
  <si>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</si>
  <si>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</si>
  <si>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</si>
  <si>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</si>
  <si>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</si>
  <si>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</si>
  <si>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</si>
  <si>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</si>
  <si>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</si>
  <si>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</si>
  <si>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</si>
  <si>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</si>
  <si>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</si>
  <si>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</si>
  <si>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</si>
  <si>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</si>
  <si>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</si>
  <si>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</si>
  <si>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</si>
  <si>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</si>
  <si>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</si>
  <si>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</si>
  <si>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</si>
  <si>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</si>
  <si>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</si>
  <si>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</si>
  <si>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</si>
  <si>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</si>
  <si>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</si>
  <si>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</si>
  <si>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</si>
  <si>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</si>
  <si>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</si>
  <si>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</si>
  <si>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</si>
  <si>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</si>
  <si>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</si>
  <si>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</si>
  <si>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</si>
  <si>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</si>
  <si>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</si>
  <si>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</si>
  <si>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</si>
  <si>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</si>
  <si>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</si>
  <si>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</si>
  <si>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</si>
  <si>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</si>
  <si>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</si>
  <si>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</si>
  <si>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</si>
  <si>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</si>
  <si>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</si>
  <si>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</si>
  <si>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</si>
  <si>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</si>
  <si>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</si>
  <si>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</si>
  <si>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</si>
  <si>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</si>
  <si>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</si>
  <si>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</si>
  <si>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</si>
  <si>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</si>
  <si>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</si>
  <si>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</si>
  <si>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</si>
  <si>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</si>
  <si>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Внутренняя норма доходности (IRR)</t>
  </si>
  <si>
    <t>Коэффициент дисконтирования</t>
  </si>
  <si>
    <t>Кумулятивная инфляция</t>
  </si>
  <si>
    <t>Прогноз инфляции</t>
  </si>
  <si>
    <t>Средневзвешенная стоимость капитала (WACC)</t>
  </si>
  <si>
    <t>Доля собственных средств</t>
  </si>
  <si>
    <t>Периодичность ремонта объекта, лет</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</si>
  <si>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</si>
  <si>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</si>
  <si>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</si>
  <si>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</si>
  <si>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</si>
  <si>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</si>
  <si>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</si>
  <si>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</si>
  <si>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</si>
  <si>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</si>
  <si>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</si>
  <si>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</si>
  <si>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</si>
  <si>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</si>
  <si>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</si>
  <si>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</si>
  <si>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</si>
  <si>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</si>
  <si>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</si>
  <si>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</si>
  <si>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</si>
  <si>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</si>
  <si>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</si>
  <si>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</si>
  <si>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</si>
  <si>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</si>
  <si>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</si>
  <si>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</si>
  <si>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</si>
  <si>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</si>
  <si>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</si>
  <si>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</si>
  <si>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</si>
  <si>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</si>
  <si>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</si>
  <si>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</si>
  <si>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</si>
  <si>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</si>
  <si>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</si>
  <si>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</si>
  <si>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</si>
  <si>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</si>
  <si>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</si>
  <si>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</si>
  <si>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</si>
  <si>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</si>
  <si>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</si>
  <si>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</si>
  <si>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</si>
  <si>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</si>
  <si>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</si>
  <si>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</si>
  <si>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</si>
  <si>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</si>
  <si>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</si>
  <si>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</si>
  <si>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</si>
  <si>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</si>
  <si>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</si>
  <si>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</si>
  <si>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</si>
  <si>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</si>
  <si>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</si>
  <si>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</si>
  <si>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</si>
  <si>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</si>
  <si>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</si>
  <si>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</si>
  <si>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</si>
  <si>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</si>
  <si>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</si>
  <si>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</si>
  <si>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</si>
  <si>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</si>
  <si>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</si>
  <si>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</si>
  <si>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</si>
  <si>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</si>
  <si>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</si>
  <si>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</si>
  <si>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</si>
  <si>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</si>
  <si>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</si>
  <si>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</si>
  <si>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</si>
  <si>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</si>
  <si>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</si>
  <si>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</si>
  <si>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</si>
  <si>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</si>
  <si>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</si>
  <si>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</si>
  <si>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</si>
  <si>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</si>
  <si>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</si>
  <si>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</si>
  <si>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</si>
  <si>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</si>
  <si>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</si>
  <si>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</si>
  <si>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</si>
  <si>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</si>
  <si>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</si>
  <si>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</si>
  <si>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</si>
  <si>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</si>
  <si>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</si>
  <si>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</si>
  <si>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</si>
  <si>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</si>
  <si>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</si>
  <si>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</si>
  <si>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</si>
  <si>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</si>
  <si>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</si>
  <si>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</si>
  <si>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</si>
  <si>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</si>
  <si>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</si>
  <si>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</si>
  <si>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</si>
  <si>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</si>
  <si>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</si>
  <si>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</si>
  <si>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</si>
  <si>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</si>
  <si>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</si>
  <si>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</si>
  <si>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</si>
  <si>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</si>
  <si>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</si>
  <si>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</si>
  <si>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</si>
  <si>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</si>
  <si>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</si>
  <si>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</si>
  <si>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</si>
  <si>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</si>
  <si>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</si>
  <si>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</si>
  <si>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</si>
  <si>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</si>
  <si>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</si>
  <si>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</si>
  <si>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</si>
  <si>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</si>
  <si>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</si>
  <si>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</si>
  <si>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</si>
  <si>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</si>
  <si>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</si>
  <si>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</si>
  <si>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</si>
  <si>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</si>
  <si>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</si>
  <si>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</si>
  <si>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</si>
  <si>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</si>
  <si>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</si>
  <si>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</si>
  <si>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</si>
  <si>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</si>
  <si>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</si>
  <si>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</si>
  <si>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</si>
  <si>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</si>
  <si>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</si>
  <si>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</si>
  <si>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</si>
  <si>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</si>
  <si>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</si>
  <si>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2021 год</t>
  </si>
  <si>
    <t>не требуется</t>
  </si>
  <si>
    <t>не относится</t>
  </si>
  <si>
    <t>Цели</t>
  </si>
  <si>
    <t>Предложения по корректировке плана</t>
  </si>
  <si>
    <t>н/д</t>
  </si>
  <si>
    <t xml:space="preserve"> 2.2</t>
  </si>
  <si>
    <t xml:space="preserve"> 3.1</t>
  </si>
  <si>
    <t>4.6.</t>
  </si>
  <si>
    <t>Республика Башкортостан</t>
  </si>
  <si>
    <t>Сметный расчет</t>
  </si>
  <si>
    <t>нд</t>
  </si>
  <si>
    <t>Управление электросетевым имуществом РБ</t>
  </si>
  <si>
    <t>Повышение надежности электроснабжения потребителей</t>
  </si>
  <si>
    <t>2022 год</t>
  </si>
  <si>
    <t>от «05» мая 2016 г. №380</t>
  </si>
  <si>
    <t>Увеличение эффективности инвестиционной деятельности</t>
  </si>
  <si>
    <t>Приведение объекта электрических сетей в рабочее состояние, обеспечивающее потребителя качественной электрической энергией и уменьшение аварийности</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</si>
  <si>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</si>
  <si>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</si>
  <si>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Одноцепная</t>
  </si>
  <si>
    <t>ж/б</t>
  </si>
  <si>
    <t>ГУП "РЭС"</t>
  </si>
  <si>
    <t xml:space="preserve"> по состоянию на 01.01.2021 года </t>
  </si>
  <si>
    <t xml:space="preserve">по состоянию на 01.01.2022 года </t>
  </si>
  <si>
    <t>2023 год</t>
  </si>
  <si>
    <t>2024 год</t>
  </si>
  <si>
    <t>2025 год</t>
  </si>
  <si>
    <t>2026 год</t>
  </si>
  <si>
    <t>Факт 2020 года</t>
  </si>
  <si>
    <t>ВЛЗ</t>
  </si>
  <si>
    <t>СИП-3 1х50-20</t>
  </si>
  <si>
    <t>ВЛЗ-10 кВ</t>
  </si>
  <si>
    <t>Новое строительство объектов электросетевого хозяйства</t>
  </si>
  <si>
    <t>Новое строительство</t>
  </si>
  <si>
    <t>Строительство КТПН-10/0,4кВ 400кВа ВЛ-10кВ г. Кумертау, ул. Палатникова (L-100м.)</t>
  </si>
  <si>
    <t>1 этап: 202г. - Организация конкурсных процедур, подведение итогов на проведение проектных и строительно-монтажных работ (в комплексе);
2 этап: 2022 г. - Заключение Договора с победителем на проведение проектных и строительно-монтажных работ (в комплексе);
3 этап: 2022г. - Проектные работы;
4 этап: 2022г. - Строительно-монтажные работы;
5 этап: 2022г. - Пуско-наладочные работы;
6 этап: 2022г. - Ввод в эксплуатацию.</t>
  </si>
  <si>
    <t>2022</t>
  </si>
  <si>
    <t>2022г.</t>
  </si>
  <si>
    <t>Планируемая дата начала 2022г.</t>
  </si>
  <si>
    <t>Год раскрытия информации:  2022 год</t>
  </si>
  <si>
    <t>L_ 2022_14_Ц_4</t>
  </si>
  <si>
    <t>РБ, Иглинский район, н.п. Кудеевский</t>
  </si>
  <si>
    <t>СИП-2 3х50+1х54,6</t>
  </si>
  <si>
    <t>ВЛИ</t>
  </si>
  <si>
    <t>СИП-3 1х50-20 - 520 м, СИП-2 3х50+1х54,6 - 520 м.</t>
  </si>
  <si>
    <t>III</t>
  </si>
  <si>
    <t>Сметная стоимость проекта в ценах  2022 года с НДС, млн. руб.</t>
  </si>
  <si>
    <t>объем заключенного договора в ценах 2022 года с НДС, млн. руб.</t>
  </si>
  <si>
    <t>Строительство ВЛ-10/0,4кВ |от ТП-14 н.п. Кудеевский</t>
  </si>
  <si>
    <t>Приложение № 2</t>
  </si>
  <si>
    <t>Утверждено приказом № 421 от 4 августа 2020 г. Минстроя РФ</t>
  </si>
  <si>
    <t>СОГЛАСОВАНО:</t>
  </si>
  <si>
    <t>УТВЕРЖДАЮ:</t>
  </si>
  <si>
    <t/>
  </si>
  <si>
    <t>"_____" ________________ 2022 года</t>
  </si>
  <si>
    <t xml:space="preserve">Наименование редакции сметных нормативов  </t>
  </si>
  <si>
    <t>«Территориальные единичные расценки на строительные и специальные строительные работы. ТЕР 81-02-2001. Республика Башкортостан. Изменения в территориальные единичные расценки на строительные и специальные строительные работы»</t>
  </si>
  <si>
    <t>Наименование программного продукта</t>
  </si>
  <si>
    <t>"ГРАНД-Смета 2021"</t>
  </si>
  <si>
    <t>(наименование стройки)</t>
  </si>
  <si>
    <t>(наименование объекта капитального строительства)</t>
  </si>
  <si>
    <t xml:space="preserve">ЛОКАЛЬНЫЙ СМЕТНЫЙ РАСЧЕТ (СМЕТА) № </t>
  </si>
  <si>
    <t>(наименование конструктивного решения)</t>
  </si>
  <si>
    <t xml:space="preserve">Составлен </t>
  </si>
  <si>
    <t>базисно-индексным</t>
  </si>
  <si>
    <t>методом</t>
  </si>
  <si>
    <t>Основание</t>
  </si>
  <si>
    <t>(проектная и (или) иная техническая документация)</t>
  </si>
  <si>
    <t xml:space="preserve">Составлен(а) в текущем (базисном) уровне цен </t>
  </si>
  <si>
    <t xml:space="preserve">Сметная стоимость </t>
  </si>
  <si>
    <t>тыс.руб.</t>
  </si>
  <si>
    <t>в том числе:</t>
  </si>
  <si>
    <t>строительных работ</t>
  </si>
  <si>
    <t>Средства на оплату труда рабочих</t>
  </si>
  <si>
    <t>монтажных работ</t>
  </si>
  <si>
    <t>Нормативные затраты труда рабочих</t>
  </si>
  <si>
    <t>чел.час.</t>
  </si>
  <si>
    <t>оборудования</t>
  </si>
  <si>
    <t>Нормативные затраты труда машинистов</t>
  </si>
  <si>
    <t>прочих затрат</t>
  </si>
  <si>
    <t xml:space="preserve">Расчетный измеритель конструктивного решения  </t>
  </si>
  <si>
    <t>№ п/п</t>
  </si>
  <si>
    <t>Обоснование</t>
  </si>
  <si>
    <t>Наименование работ и затрат</t>
  </si>
  <si>
    <t>Единица измерения</t>
  </si>
  <si>
    <t>Сметная стоимость в базисном уровне цен (в текущем уровне цен (гр. 8) для ресурсов, отсутствующих в СНБ), руб.</t>
  </si>
  <si>
    <t>Индексы</t>
  </si>
  <si>
    <t>Сметная стоимость в текущем уровне цен, руб.</t>
  </si>
  <si>
    <t>на единицу</t>
  </si>
  <si>
    <t>коэффициенты</t>
  </si>
  <si>
    <t>всего с учетом коэффициентов</t>
  </si>
  <si>
    <t>всего</t>
  </si>
  <si>
    <t>Приказ от 04.08.2020 № 421/пр прил.10 табл.1 п.4</t>
  </si>
  <si>
    <t>Производство работ осуществляется в охранной зоне действующей воздушной линии электропередачи, вблизи объектов, находящихся под напряжением, внутри объектов капитального строительства, внутренняя проводка в которых не обесточена, если это приведет к ограничению действий рабочих в соответствии с требованиями техники безопасности ОЗП=1,2; ЭМ=1,2 к расх.; ЗПМ=1,2; ТЗ=1,2; ТЗМ=1,2</t>
  </si>
  <si>
    <t>Приказ от 04.08.2020 № 421/пр прил.10 табл.1 п.5</t>
  </si>
  <si>
    <t>Производство работ осуществляется в стесненных условиях населенных пунктов ОЗП=1,15; ЭМ=1,15 к расх.; ЗПМ=1,15; ТЗ=1,15; ТЗМ=1,15</t>
  </si>
  <si>
    <t>ОТ</t>
  </si>
  <si>
    <t>1,38</t>
  </si>
  <si>
    <t>19,5</t>
  </si>
  <si>
    <t>ЗТ</t>
  </si>
  <si>
    <t>чел.-ч</t>
  </si>
  <si>
    <t>Итого по расценке</t>
  </si>
  <si>
    <t>ФОТ</t>
  </si>
  <si>
    <t>%</t>
  </si>
  <si>
    <t>41</t>
  </si>
  <si>
    <t>Всего по позиции</t>
  </si>
  <si>
    <t>ЭМ</t>
  </si>
  <si>
    <t>в т.ч. ОТм</t>
  </si>
  <si>
    <t>М</t>
  </si>
  <si>
    <t>ЗТм</t>
  </si>
  <si>
    <t>Приказ Минстроя России № 812/пр от 21.12.2020 Прил. п.27</t>
  </si>
  <si>
    <t>НР Линии электропередачи</t>
  </si>
  <si>
    <t>103</t>
  </si>
  <si>
    <t>Приказ Минстроя России № 774/пр от 11.12.2020 Прил. п.27</t>
  </si>
  <si>
    <t>СП Линии электропередачи</t>
  </si>
  <si>
    <t>60</t>
  </si>
  <si>
    <t>Приказ Минстроя России № 812/пр от 21.12.2020 Прил. п.49.3</t>
  </si>
  <si>
    <t>НР Электротехнические установки на других объектах</t>
  </si>
  <si>
    <t>97</t>
  </si>
  <si>
    <t>Приказ Минстроя России № 774/пр от 11.12.2020 Прил. п.49.3</t>
  </si>
  <si>
    <t>СП Электротехнические установки на других объектах</t>
  </si>
  <si>
    <t>51</t>
  </si>
  <si>
    <t>1 т груза</t>
  </si>
  <si>
    <t>НР Погрузо-разгрузочные работы</t>
  </si>
  <si>
    <t>0</t>
  </si>
  <si>
    <t>СП Погрузо-разгрузочные работы</t>
  </si>
  <si>
    <t>(Перевозка грузов автотранспортом)</t>
  </si>
  <si>
    <t>ТЕР33-04-030-01</t>
  </si>
  <si>
    <t>1 компл.</t>
  </si>
  <si>
    <t>0,66</t>
  </si>
  <si>
    <t>ТЕР01-02-057-02</t>
  </si>
  <si>
    <t>Разработка грунта вручную в траншеях глубиной до 2 м без креплений с откосами, группа грунтов: 2</t>
  </si>
  <si>
    <t>100 м3 грунта</t>
  </si>
  <si>
    <t>Приказ Минстроя России № 812/пр от 21.12.2020 Прил. п.1.2</t>
  </si>
  <si>
    <t>НР Земляные работы, выполняемые ручным способом</t>
  </si>
  <si>
    <t>Приказ Минстроя России № 774/пр от 11.12.2020 Прил. п.1.2</t>
  </si>
  <si>
    <t>СП Земляные работы, выполняемые ручным способом</t>
  </si>
  <si>
    <t>40</t>
  </si>
  <si>
    <t>1 заземлитель</t>
  </si>
  <si>
    <t>0,81</t>
  </si>
  <si>
    <t>ТЕР33-04-015-01</t>
  </si>
  <si>
    <t>Устройство заземления опор ВЛ и подстанций</t>
  </si>
  <si>
    <t>10 м шин заземления</t>
  </si>
  <si>
    <t>1,8</t>
  </si>
  <si>
    <t>ТЕР01-02-061-01</t>
  </si>
  <si>
    <t>Засыпка вручную траншей, пазух котлованов и ям, группа грунтов: 1</t>
  </si>
  <si>
    <t>Заземление разъединителя</t>
  </si>
  <si>
    <t>ТЕР33-03-004-02</t>
  </si>
  <si>
    <t>Забивка вертикальных заземлителей вручную на глубину до 3 м</t>
  </si>
  <si>
    <t>Прайс</t>
  </si>
  <si>
    <t>шт.</t>
  </si>
  <si>
    <t>(Материалы)</t>
  </si>
  <si>
    <t>(Линии электропередачи)</t>
  </si>
  <si>
    <t>т</t>
  </si>
  <si>
    <t>0,06</t>
  </si>
  <si>
    <t>29</t>
  </si>
  <si>
    <t>30</t>
  </si>
  <si>
    <t>31</t>
  </si>
  <si>
    <t>32</t>
  </si>
  <si>
    <t>33</t>
  </si>
  <si>
    <t>34</t>
  </si>
  <si>
    <t>35</t>
  </si>
  <si>
    <t>ТССЦ-110-0318</t>
  </si>
  <si>
    <t>36</t>
  </si>
  <si>
    <t>ТССЦ-509-0044</t>
  </si>
  <si>
    <t>Колпачки: изолирующие</t>
  </si>
  <si>
    <t>100 шт.</t>
  </si>
  <si>
    <t>37</t>
  </si>
  <si>
    <t>Вязка спиральная SO</t>
  </si>
  <si>
    <t>38</t>
  </si>
  <si>
    <t>39</t>
  </si>
  <si>
    <t>Провода самонесущие изолированные для воздушных линий электропередачи с алюминиевыми жилами марки: СИП-3 1х50-20</t>
  </si>
  <si>
    <t>1000 м</t>
  </si>
  <si>
    <t>(Оборудование)</t>
  </si>
  <si>
    <t>Приказ от 04.08.2020 № 421/пр п.92в</t>
  </si>
  <si>
    <t>Заготовительно-складские расходы для оборудования - 1,2% ПЗ=1,2% (ОЗП=1,2%; ЭМ=1,2%; МАТ=1,2%)</t>
  </si>
  <si>
    <t>Приказ от 04.08.2020 № 421/пр п.91</t>
  </si>
  <si>
    <t>Транспортные затраты, в случае невозможности их определения на основании расчета или по результатам конъюнктурного анализа (от отпускной цены оборудования) - до 3% ПЗ=1,03 (ОЗП=1,03; ЭМ=1,03; МАТ=1,03)</t>
  </si>
  <si>
    <t>43</t>
  </si>
  <si>
    <t>Приказ от 04.08.2020 № 421/пр прил.10 табл.4 п.4</t>
  </si>
  <si>
    <t>Производство работ осуществляется в действующих электроустановках (в трансформаторных и распределительных подстанциях, в электропомещениях (щитовые, пультовые, подстанции, реакторные, РУ и пункты, кабельные шахты, тоннели и каналы, кабельные полуэтажи) с действующим электрооборудованием или кабельными линиями под напряжением), с оформлением при этом наряда-допуска или распоряжения ОЗП=1,3; ЭМ=1,3 к расх.; ЗПМ=1,3; ТЗ=1,3; ТЗМ=1,3</t>
  </si>
  <si>
    <t>1,3</t>
  </si>
  <si>
    <t>Приказ Минстроя России № 812/пр от 21.12.2020 Прил. п.83</t>
  </si>
  <si>
    <t>НР Пусконаладочные работы: 'вхолостую' - 80%, 'под нагрузкой' - 20%</t>
  </si>
  <si>
    <t>74</t>
  </si>
  <si>
    <t>Приказ Минстроя России № 774/пр от 11.12.2020 Прил. п.83</t>
  </si>
  <si>
    <t>СП Пусконаладочные работы: 'вхолостую' - 80%, 'под нагрузкой' - 20%</t>
  </si>
  <si>
    <t>44</t>
  </si>
  <si>
    <t>ТЕРп01-11-010-01</t>
  </si>
  <si>
    <t>Измерение сопротивления растеканию тока: заземлителя</t>
  </si>
  <si>
    <t>1 измерение</t>
  </si>
  <si>
    <t>1,22</t>
  </si>
  <si>
    <t>ТЕРп01-11-011-01</t>
  </si>
  <si>
    <t>Проверка наличия цепи между заземлителями и заземленными элементами</t>
  </si>
  <si>
    <t>100 точек</t>
  </si>
  <si>
    <t>12,96</t>
  </si>
  <si>
    <t>48</t>
  </si>
  <si>
    <t>53</t>
  </si>
  <si>
    <t>ТЕРп01-11-027-01</t>
  </si>
  <si>
    <t>Измерение токов утечки: или пробивного напряжения разрядника</t>
  </si>
  <si>
    <t>Итоги по смете:</t>
  </si>
  <si>
    <t xml:space="preserve">     Итого прямые затраты (справочно)</t>
  </si>
  <si>
    <t xml:space="preserve">          в том числе:</t>
  </si>
  <si>
    <t xml:space="preserve">               Оплата труда рабочих</t>
  </si>
  <si>
    <t xml:space="preserve">               Эксплуатация машин</t>
  </si>
  <si>
    <t xml:space="preserve">                    в том числе оплата труда машинистов (Отм)</t>
  </si>
  <si>
    <t xml:space="preserve">               Материалы</t>
  </si>
  <si>
    <t xml:space="preserve">     Строительные работы</t>
  </si>
  <si>
    <t xml:space="preserve">               оплата труда</t>
  </si>
  <si>
    <t xml:space="preserve">               материалы</t>
  </si>
  <si>
    <t xml:space="preserve">               накладные расходы</t>
  </si>
  <si>
    <t xml:space="preserve">               сметная прибыль</t>
  </si>
  <si>
    <t xml:space="preserve">     Монтажные работы</t>
  </si>
  <si>
    <t xml:space="preserve">     Оборудование</t>
  </si>
  <si>
    <t xml:space="preserve">     Прочие затраты</t>
  </si>
  <si>
    <t xml:space="preserve">          Пусконаладочные работы</t>
  </si>
  <si>
    <t xml:space="preserve">               в том числе:</t>
  </si>
  <si>
    <t xml:space="preserve">                    оплата труда</t>
  </si>
  <si>
    <t xml:space="preserve">                    накладные расходы</t>
  </si>
  <si>
    <t xml:space="preserve">                    сметная прибыль</t>
  </si>
  <si>
    <t xml:space="preserve">     Итого</t>
  </si>
  <si>
    <t xml:space="preserve">     Итого ФОТ (справочно)</t>
  </si>
  <si>
    <t xml:space="preserve">     Итого накладные расходы (справочно)</t>
  </si>
  <si>
    <t xml:space="preserve">     Итого сметная прибыль (справочно)</t>
  </si>
  <si>
    <t xml:space="preserve">     Итого СМР для расчета лимитированных затрат</t>
  </si>
  <si>
    <t xml:space="preserve">     Проектно-изыскательские работы 6% </t>
  </si>
  <si>
    <t xml:space="preserve">     Итого с оборудованием и прочими затратами</t>
  </si>
  <si>
    <t xml:space="preserve">     Непредвиденные затраты 3%</t>
  </si>
  <si>
    <t xml:space="preserve">     Итого с непредвиденными</t>
  </si>
  <si>
    <t xml:space="preserve">     НДС 20%</t>
  </si>
  <si>
    <t xml:space="preserve">  ВСЕГО по смете</t>
  </si>
  <si>
    <t>Составил:</t>
  </si>
  <si>
    <t>[должность, подпись (инициалы, фамилия)]</t>
  </si>
  <si>
    <t>Проверил:</t>
  </si>
  <si>
    <t>Строительство ВЛ-10/0,4кВ от КТПН-10/0,4/250кВА н.п. Кудеевский</t>
  </si>
  <si>
    <t>вл-10 1 этап — копия</t>
  </si>
  <si>
    <t>(223,51)</t>
  </si>
  <si>
    <t>(144,39)</t>
  </si>
  <si>
    <t>(5,94)</t>
  </si>
  <si>
    <t>(0,04)</t>
  </si>
  <si>
    <t>(19,78)</t>
  </si>
  <si>
    <t>(2,21)</t>
  </si>
  <si>
    <t>Раздел 1. Строительство ВЛЗ-10кВ</t>
  </si>
  <si>
    <t>ТЕР33-04-016-02</t>
  </si>
  <si>
    <t>Развозка конструкций и материалов опор ВЛ 0,38-10 кВ по трассе: одностоечных железобетонных опор</t>
  </si>
  <si>
    <t>1 опора</t>
  </si>
  <si>
    <t>Объем=14*1+2*2+3*2+1</t>
  </si>
  <si>
    <t>ТЕР33-04-016-05</t>
  </si>
  <si>
    <t>Развозка конструкций и материалов опор ВЛ 0,38-10 кВ по трассе: материалов оснастки одностоечных опор</t>
  </si>
  <si>
    <t>Объем=14+1</t>
  </si>
  <si>
    <t>ТЕР33-04-016-06</t>
  </si>
  <si>
    <t>Развозка конструкций и материалов опор ВЛ 0,38-10 кВ по трассе: материалов оснастки сложных опор</t>
  </si>
  <si>
    <t>Объем=2+2</t>
  </si>
  <si>
    <t>ТЕР33-04-003-04</t>
  </si>
  <si>
    <t>Установка железобетонных опор для совместной подвески проводов ВЛ 0,38; 6-10 кВ без приставок: одностоечных</t>
  </si>
  <si>
    <t>ТЕР33-04-003-05</t>
  </si>
  <si>
    <t>Установка железобетонных опор для совместной подвески проводов ВЛ 0,38; 6-10 кВ без приставок: одностоечных с одним подкосом</t>
  </si>
  <si>
    <t>ТЕР33-04-003-06</t>
  </si>
  <si>
    <t>Установка железобетонных опор для совместной подвески проводов ВЛ 0,38; 6-10 кВ без приставок: одностоечных с двумя подкосами</t>
  </si>
  <si>
    <t>ТЕР33-04-009-06</t>
  </si>
  <si>
    <t>Подвеска проводов ВЛ 6-10 кВ в населенной местности сечением: свыше 35 мм2 с помощью механизмов</t>
  </si>
  <si>
    <t>1 км линии (3 провода) при 10 опорах</t>
  </si>
  <si>
    <t>Объем=(480+40)/1000</t>
  </si>
  <si>
    <t>ТЕР33-04-011-06</t>
  </si>
  <si>
    <t>Подвеска проводов ВЛ 10 кВ на переходах через препятствия: автомобильные дороги 1 и 2 категории</t>
  </si>
  <si>
    <t>1 переход</t>
  </si>
  <si>
    <t>ТЕРм08-02-144-05</t>
  </si>
  <si>
    <t>Присоединение к зажимам жил проводов или кабелей сечением: до 70 мм2</t>
  </si>
  <si>
    <t>Объем=(3*2) / 100</t>
  </si>
  <si>
    <t>Объем=14+2+2</t>
  </si>
  <si>
    <t>ТССЦпг01-01-01-003</t>
  </si>
  <si>
    <t>Погрузочные работы при автомобильных перевозках: изделий из сборного железобетона, бетона, керамзитобетона массой до 3 т</t>
  </si>
  <si>
    <t>Объем=(1125*25)/1000</t>
  </si>
  <si>
    <t>ТССЦпг03-01-01-060</t>
  </si>
  <si>
    <t>Перевозка бетонных и ж/б изделий, стеновых и перегородочных материалов (кирпич, блоки, камни, плиты и панели), лесоматериалов круглых и пиломатериалов автомобилями бортовыми грузоподъемностью до 15 т, на расстояние до 60 км I класс груза</t>
  </si>
  <si>
    <t>ТССЦпг01-01-02-003</t>
  </si>
  <si>
    <t>Разгрузочные работы при автомобильных перевозках: изделий из сборного железобетона, бетона, керамзитобетона массой до 3 т</t>
  </si>
  <si>
    <t>ТССЦпг01-01-01-015</t>
  </si>
  <si>
    <t>Погрузочные работы при автомобильных перевозках: металлических конструкций массой до 1 т</t>
  </si>
  <si>
    <t>Объем=(480+40)/1000*3*1,045*215/1000</t>
  </si>
  <si>
    <t>ТССЦпг03-21-02-060</t>
  </si>
  <si>
    <t>Перевозка грузов автомобилями-самосвалами грузоподъемностью 10 т, работающих вне карьера, на расстояние: до 60 км II класс груза</t>
  </si>
  <si>
    <t>ТССЦпг01-01-02-015</t>
  </si>
  <si>
    <t>Разгрузочные работы при автомобильных перевозках: металлических конструкций массой до 1 т</t>
  </si>
  <si>
    <t>Установка разрядников: с помощью механизмов</t>
  </si>
  <si>
    <t>Объем=(0,3*0,7*23) / 100</t>
  </si>
  <si>
    <t>Объем=23/10</t>
  </si>
  <si>
    <t>Итого по разделу 1 Строительство ВЛЗ-10кВ</t>
  </si>
  <si>
    <t>Раздел 2. Оборудование</t>
  </si>
  <si>
    <t>22
О</t>
  </si>
  <si>
    <t>Разрядник длинно-искровой РДИП-10-IV-УХЛ1/001 для ВЛ сСИП</t>
  </si>
  <si>
    <t>Цена=8820/1,2/5,81</t>
  </si>
  <si>
    <t>Итого по разделу 2 Оборудование</t>
  </si>
  <si>
    <t>Раздел 3. Материалы ВЛ-10 кВ</t>
  </si>
  <si>
    <t>502-0859</t>
  </si>
  <si>
    <t>Объем=(480+40)/1000*3*1,045</t>
  </si>
  <si>
    <t>ТССЦ-403-1193</t>
  </si>
  <si>
    <t>Стойка опоры: СВ 110-3,5 /бетон В30 (М400), объем 0,45 м3, расход ар-ры 60,8 кг/ (серия 3.407.1-143; 3.407.1-136)</t>
  </si>
  <si>
    <t>ТССЦ-101-2063</t>
  </si>
  <si>
    <t>Болты с гайками и шайбами оцинкованные, диаметр: 20 мм</t>
  </si>
  <si>
    <t>кг</t>
  </si>
  <si>
    <t>Объем=0,312*2*10</t>
  </si>
  <si>
    <t>Узел крепления подкоса У-3</t>
  </si>
  <si>
    <t>Цена=2500/1,2/5,47</t>
  </si>
  <si>
    <t>Изоляторы линейные штыревые высоковольтные ШФ 20-Г (ШФ 20Г1)</t>
  </si>
  <si>
    <t>Колпачки: изолирующие (К-7)</t>
  </si>
  <si>
    <t>Объем=64 / 100</t>
  </si>
  <si>
    <t>Цена=1272/6/1,2/5,47</t>
  </si>
  <si>
    <t>509-1715</t>
  </si>
  <si>
    <t>Зажим соединительный: плашечный ПС-1-1</t>
  </si>
  <si>
    <t>Изолятор полимерный SML 70/20 ГС</t>
  </si>
  <si>
    <t>Цена=2056/1,2/5,47</t>
  </si>
  <si>
    <t>509-1771</t>
  </si>
  <si>
    <t>Ушко: однолапчатое У1-7-16</t>
  </si>
  <si>
    <t>Скоба СК-7-1а</t>
  </si>
  <si>
    <t>Цена=294/1,2/5,47</t>
  </si>
  <si>
    <t>ТССЦ-110-0316</t>
  </si>
  <si>
    <t>Звено промежуточное: трехлапчатое ПРТ-7-1</t>
  </si>
  <si>
    <t>Зажим анкерный клинового типа SO255</t>
  </si>
  <si>
    <t>Цена=2879/1,2/5.41</t>
  </si>
  <si>
    <t>Устройство для наложения защитного заземления СЕ3 (адаптер)</t>
  </si>
  <si>
    <t>Цена=1133/1,2/5,47</t>
  </si>
  <si>
    <t>509-5943</t>
  </si>
  <si>
    <t>Зажим аппаратный прессуемый: А1А-50-2(Т)</t>
  </si>
  <si>
    <t>Объем=9 / 100</t>
  </si>
  <si>
    <t>Траверса ТМ-54</t>
  </si>
  <si>
    <t>Цена=932/1,2/5,47</t>
  </si>
  <si>
    <t>Траверса ТМ-51</t>
  </si>
  <si>
    <t>Цена=2860/1,2/5,47</t>
  </si>
  <si>
    <t>Траверса ТМ-53</t>
  </si>
  <si>
    <t>Цена=2300/1,2/5,47</t>
  </si>
  <si>
    <t>Траверса ТМ-61</t>
  </si>
  <si>
    <t>Цена=980/1,2/5,47</t>
  </si>
  <si>
    <t>Хомут Х-1</t>
  </si>
  <si>
    <t>Объем=23+1</t>
  </si>
  <si>
    <t>Цена=218/1,2/5,47</t>
  </si>
  <si>
    <t>Зажим ответвительный RP 150</t>
  </si>
  <si>
    <t>Цена=2423/1,2/5,47</t>
  </si>
  <si>
    <t>204-0110</t>
  </si>
  <si>
    <t>Горячекатанная арматурная сталь класса А500 С, диаметром: 10 мм (масса 1,294 кг/м, 30/1,294=23м)</t>
  </si>
  <si>
    <t>Объем=30/1000</t>
  </si>
  <si>
    <t>204-0106</t>
  </si>
  <si>
    <t>Горячекатанная арматурная сталь класса А500 С, диаметром: 20 мм</t>
  </si>
  <si>
    <t>101-2548</t>
  </si>
  <si>
    <t>Сталь полосовая: 40х4 мм</t>
  </si>
  <si>
    <t>Объем=20/1000</t>
  </si>
  <si>
    <t>Итого по разделу 3 Материалы ВЛ-10 кВ</t>
  </si>
  <si>
    <t>Раздел 4. Испытания</t>
  </si>
  <si>
    <t>Объем=(18+1) / 100</t>
  </si>
  <si>
    <t>Объем=18+1</t>
  </si>
  <si>
    <t>Итого по разделу 4 Испытания</t>
  </si>
  <si>
    <t xml:space="preserve">          Строительные работы</t>
  </si>
  <si>
    <t xml:space="preserve">                    эксплуатация машин и механизмов</t>
  </si>
  <si>
    <t xml:space="preserve">                         в том числе оплата труда машинистов (ОТм)</t>
  </si>
  <si>
    <t xml:space="preserve">                    материалы</t>
  </si>
  <si>
    <t xml:space="preserve">          Транспортные расходы (перевозка), относимые на стоимость строительных работ</t>
  </si>
  <si>
    <t xml:space="preserve">     Производство работ в зимнее время 2,9%</t>
  </si>
  <si>
    <t xml:space="preserve">     Проектно-изыскательские работы БЦ: (144385,45+37,96+19779,72+2206,94+4188,28)*6% от 1 ТЦ: (1023452+737+114920+43036+29701)*6% от 1</t>
  </si>
  <si>
    <t>ВЛИ-0,4 кВ от ТП-14</t>
  </si>
  <si>
    <t>ВЛ-0,4 кВ с ТП-77 перевод абонентов</t>
  </si>
  <si>
    <t>(140,39)</t>
  </si>
  <si>
    <t>(98,62)</t>
  </si>
  <si>
    <t>(2,56)</t>
  </si>
  <si>
    <t>(1,05)</t>
  </si>
  <si>
    <t>(4,18)</t>
  </si>
  <si>
    <t>(0,42)</t>
  </si>
  <si>
    <t>Раздел 1. Демонтаж</t>
  </si>
  <si>
    <t>ТЕР33-04-008-01</t>
  </si>
  <si>
    <t>Подвеска неизолированных проводов ВЛ 0,38 кВ: с помощью механизмов</t>
  </si>
  <si>
    <t>1 км неизолированного провода при 20 опорах</t>
  </si>
  <si>
    <t>0,14</t>
  </si>
  <si>
    <t>Объем=(100+40)/1000</t>
  </si>
  <si>
    <t>Приказ от 04.09.2019 № 507/пр табл.2 п.5</t>
  </si>
  <si>
    <t>Демонтаж (разборка) сетей инженерно-технического обеспечения ОЗП=0,6; ЭМ=0,6 к расх.; ЗПМ=0,6; МАТ=0 к расх.; ТЗ=0,6; ТЗМ=0,6</t>
  </si>
  <si>
    <t>0,828</t>
  </si>
  <si>
    <t>7,87</t>
  </si>
  <si>
    <t>5,47</t>
  </si>
  <si>
    <t>17,87</t>
  </si>
  <si>
    <t>2,0714904</t>
  </si>
  <si>
    <t>3,95</t>
  </si>
  <si>
    <t>0,457884</t>
  </si>
  <si>
    <t>ТЕР33-04-042-01</t>
  </si>
  <si>
    <t>Демонтаж опор ВЛ 0,38-10 кВ: без приставок одностоечных (дерев.)</t>
  </si>
  <si>
    <t>Объем=1+5</t>
  </si>
  <si>
    <t>6,7068</t>
  </si>
  <si>
    <t>0,44</t>
  </si>
  <si>
    <t>3,6432</t>
  </si>
  <si>
    <t>Итого по разделу 1 Демонтаж</t>
  </si>
  <si>
    <t>Раздел 2. Строительство ВЛИ-0,4 кВ</t>
  </si>
  <si>
    <t>Объем=2+1+5</t>
  </si>
  <si>
    <t>4,8576</t>
  </si>
  <si>
    <t>0,48</t>
  </si>
  <si>
    <t>5,2992</t>
  </si>
  <si>
    <t>0,25</t>
  </si>
  <si>
    <t>2,07</t>
  </si>
  <si>
    <t>1,1592</t>
  </si>
  <si>
    <t>0,3</t>
  </si>
  <si>
    <t>0,414</t>
  </si>
  <si>
    <t>0,16</t>
  </si>
  <si>
    <t>0,2208</t>
  </si>
  <si>
    <t>ТЕР33-04-003-02</t>
  </si>
  <si>
    <t>Установка железобетонных опор ВЛ 0,38; 6-10 кВ с траверсами без приставок: одностоечных с одним подкосом</t>
  </si>
  <si>
    <t>7,9</t>
  </si>
  <si>
    <t>10,902</t>
  </si>
  <si>
    <t>1,86</t>
  </si>
  <si>
    <t>2,5668</t>
  </si>
  <si>
    <t>ТЕР33-04-008-03</t>
  </si>
  <si>
    <t>Подвеска изолированных проводов ВЛ 0,38 кВ с помощью механизмов</t>
  </si>
  <si>
    <t>1 км изолированного провода с несколькими жилами при 30 опорах</t>
  </si>
  <si>
    <t>1,01</t>
  </si>
  <si>
    <t>Объем=(420+100+40+150+300)/1000</t>
  </si>
  <si>
    <t>34,9</t>
  </si>
  <si>
    <t>48,64362</t>
  </si>
  <si>
    <t>5,6</t>
  </si>
  <si>
    <t>7,80528</t>
  </si>
  <si>
    <t>ТЕР33-04-011-01</t>
  </si>
  <si>
    <t>Подвеска проводов ВЛ 0,38 кВ на переходах через препятствия: автомобильные дороги 2 и 3 категории с линиями связи ВЛ 0,38 кВ</t>
  </si>
  <si>
    <t>7,21</t>
  </si>
  <si>
    <t>19,8996</t>
  </si>
  <si>
    <t>1,75</t>
  </si>
  <si>
    <t>Объем=2,5*(1+1+5)/10</t>
  </si>
  <si>
    <t>4,347</t>
  </si>
  <si>
    <t>0,56</t>
  </si>
  <si>
    <t>Объем=(4*2+4*2+4*5*2) / 100</t>
  </si>
  <si>
    <t>15,12</t>
  </si>
  <si>
    <t>11,684736</t>
  </si>
  <si>
    <t>ТЕР33-04-041-02</t>
  </si>
  <si>
    <t>Снятие ответвлений ВЛ 0,38 кВ к зданиям при количестве проводов в ответвлении: 2</t>
  </si>
  <si>
    <t>1 ответвление</t>
  </si>
  <si>
    <t>12,7512</t>
  </si>
  <si>
    <t>ТЕР33-04-013-05</t>
  </si>
  <si>
    <t>Устройство ответвлений от ВЛ 0,38 кВ к зданиям: вручную при количестве проводов в ответвлении 2</t>
  </si>
  <si>
    <t>Объем=14+10</t>
  </si>
  <si>
    <t>1,77</t>
  </si>
  <si>
    <t>58,6224</t>
  </si>
  <si>
    <t>ТЕРм08-02-144-03</t>
  </si>
  <si>
    <t>Присоединение к зажимам жил проводов или кабелей сечением: до 16 мм2</t>
  </si>
  <si>
    <t>1,36</t>
  </si>
  <si>
    <t>Объем=(14*2*2+5*4*2+10*2*2) / 100</t>
  </si>
  <si>
    <t>12,16</t>
  </si>
  <si>
    <t>22,821888</t>
  </si>
  <si>
    <t>0,55</t>
  </si>
  <si>
    <t>Объем=(750*8)/1000</t>
  </si>
  <si>
    <t>Итого по разделу 2 Строительство ВЛИ-0,4 кВ</t>
  </si>
  <si>
    <t>Раздел 3. Материалы не учтенные ценником</t>
  </si>
  <si>
    <t>502-0842</t>
  </si>
  <si>
    <t>Провода самонесущие изолированные для воздушных линий электропередачи с алюминиевыми жилами марки: СИП-2 3х50+1х54,6-0,6/1,0</t>
  </si>
  <si>
    <t>0,546</t>
  </si>
  <si>
    <t>Объем=420*1,05/1000+100*1,05/1000</t>
  </si>
  <si>
    <t>ТССЦ-502-0875</t>
  </si>
  <si>
    <t>Провода самонесущие изолированные для воздушных линий электропередачи с алюминиевыми жилами марки: СИП-4 2х16-0,6/1,0</t>
  </si>
  <si>
    <t>Объем=(250+300)/1000</t>
  </si>
  <si>
    <t>502-0878</t>
  </si>
  <si>
    <t>Провода самонесущие изолированные для воздушных линий электропередачи с алюминиевыми жилами марки: СИП-4 4х16-0,6/1,0</t>
  </si>
  <si>
    <t>0,15</t>
  </si>
  <si>
    <t>Объем=150/1000</t>
  </si>
  <si>
    <t>502-0880</t>
  </si>
  <si>
    <t>Провода самонесущие изолированные для воздушных линий электропередачи с алюминиевыми жилами марки: СИП-4 4х35-0,6/1,0</t>
  </si>
  <si>
    <t>0,04</t>
  </si>
  <si>
    <t>Объем=40/1000</t>
  </si>
  <si>
    <t>Стойка  СВ 95-3,5</t>
  </si>
  <si>
    <t>Цена=16800/1,2/5,47</t>
  </si>
  <si>
    <t>25
О</t>
  </si>
  <si>
    <t>26
О</t>
  </si>
  <si>
    <t>Комплект промежуточной подвески СИП-2 25-95 мм2 SO260</t>
  </si>
  <si>
    <t>Объем=11+1</t>
  </si>
  <si>
    <t>Цена=1420/1,2/5,47</t>
  </si>
  <si>
    <t>27
О</t>
  </si>
  <si>
    <t>ТССЦ-111-0142</t>
  </si>
  <si>
    <t>Зажим анкерный (СИП): PA 1500</t>
  </si>
  <si>
    <t>0,08</t>
  </si>
  <si>
    <t>Объем=(5+3) / 100</t>
  </si>
  <si>
    <t>28
О</t>
  </si>
  <si>
    <t>ТССЦ-111-0156</t>
  </si>
  <si>
    <t>Кронштейн анкерный (СИП), марка CA 1500</t>
  </si>
  <si>
    <t>Объем=5+3+2</t>
  </si>
  <si>
    <t>ТССЦ-111-3165</t>
  </si>
  <si>
    <t>Лента крепления шириной 20 мм, толщиной 0,7 мм, длиной 50 м из нержавеющей стали (в пластмасовой коробке с кабельной бухтой) F207 (СИП)</t>
  </si>
  <si>
    <t>Объем=100/50</t>
  </si>
  <si>
    <t>ТССЦ-111-3170</t>
  </si>
  <si>
    <t>Скрепа размером 20 мм NC20 (СИП)</t>
  </si>
  <si>
    <t>Объем=100 / 100</t>
  </si>
  <si>
    <t>Кронштейн анкерный СА-25</t>
  </si>
  <si>
    <t>Объем=28+25</t>
  </si>
  <si>
    <t>Цена=55/1,2/5,47</t>
  </si>
  <si>
    <t>Зажим прокалывающий переходной NTD 151 AFJA( 16-95)(2,5-35)</t>
  </si>
  <si>
    <t>(Защита строительных конструкций и оборудования от коррозии)</t>
  </si>
  <si>
    <t>Цена=456/1,2/5,47</t>
  </si>
  <si>
    <t>Ремешок стяжной CCI 9-265</t>
  </si>
  <si>
    <t>Объем=100/100</t>
  </si>
  <si>
    <t>Цена=2253/1,2/5,47</t>
  </si>
  <si>
    <t>ТССЦ-111-3244</t>
  </si>
  <si>
    <t>Наконечник изолированный алюминиевый с медной клеммой (СИП): CPTAU 50</t>
  </si>
  <si>
    <t>Объем=(3+3) / 100</t>
  </si>
  <si>
    <t>111-3249</t>
  </si>
  <si>
    <t>Наконечник изолированный алюминиевый с медной клеммой (СИП): CPTAU 70</t>
  </si>
  <si>
    <t>0,02</t>
  </si>
  <si>
    <t>Объем=(1+1) / 100</t>
  </si>
  <si>
    <t>TTD 2 CC Зажим-адаптер для заземления и закороток</t>
  </si>
  <si>
    <t>Объем=4+4</t>
  </si>
  <si>
    <t>Цена=1881/1,2/5,47</t>
  </si>
  <si>
    <t>0,32</t>
  </si>
  <si>
    <t>Объем=(4+4+4+20) / 100</t>
  </si>
  <si>
    <t>Зажим прокалывающий TTD 151 AFJ2TA(16-95)(2,5-35)</t>
  </si>
  <si>
    <t>68</t>
  </si>
  <si>
    <t>Объем=28+40</t>
  </si>
  <si>
    <t>Цена=334/1,2/5,47</t>
  </si>
  <si>
    <t>Зажим прокалывающий TTD 201 FJTA (35-95)(25-95)</t>
  </si>
  <si>
    <t>Цена=488/1,2/5,47</t>
  </si>
  <si>
    <t>Зажим анкерный абонентский PC 63 F 27(2x6-4x35)</t>
  </si>
  <si>
    <t>Цена=174/1,2/5,47</t>
  </si>
  <si>
    <t>42</t>
  </si>
  <si>
    <t>Зажим соединительный (гильза) для проводов ввода (MJPB 6-16)</t>
  </si>
  <si>
    <t>Объем=28+20</t>
  </si>
  <si>
    <t>Цена=181/1,2/5,47</t>
  </si>
  <si>
    <t>Итого по разделу 3 Материалы не учтенные ценником</t>
  </si>
  <si>
    <t>Объем=1+1+5</t>
  </si>
  <si>
    <t>11,102</t>
  </si>
  <si>
    <t>0,07</t>
  </si>
  <si>
    <t>Объем=(1+1+5) / 100</t>
  </si>
  <si>
    <t>1,17936</t>
  </si>
  <si>
    <t xml:space="preserve">     Проектно-изыскательские работы БЦ: (98621,03+1046,73+4182,51+417,52+2890,37)*6% от 1 ТЦ: (625395+20327+22878+8142+18726)*6% от 1</t>
  </si>
  <si>
    <t>Год раскрытия информации: 2022</t>
  </si>
  <si>
    <t>Показатели инвестиционного проекта</t>
  </si>
  <si>
    <t>Общая стоимость проекта, млн. руб. без НДС</t>
  </si>
  <si>
    <t xml:space="preserve">Ежегодные расходы на эксплуатацию объекта, млн. руб. без НДС </t>
  </si>
  <si>
    <t>Затраты на ремонт объекта, млн. руб. без НДС</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</si>
  <si>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</si>
  <si>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</si>
  <si>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</si>
  <si>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</si>
  <si>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</si>
  <si>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</si>
  <si>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</si>
  <si>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</si>
  <si>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</si>
  <si>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 xml:space="preserve">2.3 Прочие расходы </t>
  </si>
  <si>
    <t>Прибыль до вычета расходов по уплате налогов, процентов, и начисленной амортизации (EBITDA)</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</si>
  <si>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</si>
  <si>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</si>
  <si>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</si>
  <si>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</si>
  <si>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</si>
  <si>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</si>
  <si>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</si>
  <si>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</si>
  <si>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</si>
  <si>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</si>
  <si>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Срок окупаемости (PP)</t>
  </si>
  <si>
    <t>лет</t>
  </si>
  <si>
    <t>Дисконтированный срок окупаемости (DРP)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</si>
  <si>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</si>
  <si>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</si>
  <si>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</si>
  <si>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</si>
  <si>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расчитываются за период от начала реализации проекта до момента истечения 10 лет с даты ввода объекта в эксплуатацию.</t>
  </si>
  <si>
    <t>2,5664016 млн. руб.</t>
  </si>
  <si>
    <t>ВЛ-0,4кв от ТП-14</t>
  </si>
  <si>
    <t>ВЛИ-0,4 кВ от ТП-14 нов</t>
  </si>
  <si>
    <t>отсутствует</t>
  </si>
  <si>
    <t>ВЛЗ-10 кВ ф-жил.поселок РП БКЗ</t>
  </si>
  <si>
    <t>Выполнено</t>
  </si>
  <si>
    <t>IV</t>
  </si>
  <si>
    <t xml:space="preserve"> СИП-3 1х50-20 - 482м, СИП2 3х50+1х54,6 - 684м.</t>
  </si>
  <si>
    <t>ООО "Электростройсервис"</t>
  </si>
  <si>
    <t>ООО "220 Вольт"</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</si>
</sst>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 _₽_-;\-* #,##0.00\ _₽_-;_-* &quot;-&quot;??\ _₽_-;_-@_-"/>
    <numFmt numFmtId="164" formatCode="_-* #,##0.00_р_._-;\-* #,##0.00_р_._-;_-* &quot;-&quot;??_р_._-;_-@_-"/>
    <numFmt numFmtId="165" formatCode="#,##0_ ;\-#,##0\ "/>
    <numFmt numFmtId="166" formatCode="_-* #,##0.00\ _р_._-;\-* #,##0.00\ _р_._-;_-* &quot;-&quot;??\ _р_._-;_-@_-"/>
    <numFmt numFmtId="167" formatCode="0.000"/>
    <numFmt numFmtId="168" formatCode="######0.0###"/>
    <numFmt numFmtId="169" formatCode="#,##0.000"/>
    <numFmt numFmtId="170" formatCode="_-* #,##0.000\ _₽_-;\-* #,##0.000\ _₽_-;_-* &quot;-&quot;??\ _₽_-;_-@_-"/>
    <numFmt numFmtId="171" formatCode="0.0000000"/>
    <numFmt numFmtId="172" formatCode="0.0"/>
    <numFmt numFmtId="173" formatCode="0.0000"/>
    <numFmt numFmtId="174" formatCode="0.000000"/>
    <numFmt numFmtId="175" formatCode="0.00000"/>
    <numFmt numFmtId="176" formatCode="0.0%"/>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7"/>
      <name val="Times New Roman"/>
      <family val="1"/>
      <charset val="204"/>
    </font>
    <font>
      <b/>
      <sz val="7"/>
      <name val="Times New Roman"/>
      <family val="1"/>
      <charset val="204"/>
    </font>
    <font>
      <sz val="10"/>
      <name val="Helv"/>
    </font>
    <font>
      <b/>
      <u/>
      <sz val="12"/>
      <color theme="1"/>
      <name val="Times New Roman"/>
      <family val="1"/>
      <charset val="204"/>
    </font>
    <font>
      <sz val="11"/>
      <color rgb="FFFF0000"/>
      <name val="Times New Roman"/>
      <family val="1"/>
      <charset val="204"/>
    </font>
    <font>
      <u/>
      <sz val="11"/>
      <color theme="10"/>
      <name val="Calibri"/>
      <family val="2"/>
      <charset val="204"/>
      <scheme val="minor"/>
    </font>
    <font>
      <sz val="11"/>
      <color rgb="FF000000"/>
      <name val="Calibri"/>
      <family val="2"/>
      <charset val="204"/>
    </font>
    <font>
      <sz val="8"/>
      <color rgb="FF000000"/>
      <name val="Arial"/>
      <family val="2"/>
      <charset val="204"/>
    </font>
    <font>
      <b/>
      <sz val="8"/>
      <color rgb="FF000000"/>
      <name val="Arial"/>
      <family val="2"/>
      <charset val="204"/>
    </font>
    <font>
      <i/>
      <sz val="8"/>
      <color rgb="FF000000"/>
      <name val="Arial"/>
      <family val="2"/>
      <charset val="204"/>
    </font>
    <font>
      <b/>
      <sz val="14"/>
      <color rgb="FF000000"/>
      <name val="Arial"/>
      <family val="2"/>
      <charset val="204"/>
    </font>
    <font>
      <b/>
      <sz val="9"/>
      <color rgb="FF000000"/>
      <name val="Arial"/>
      <family val="2"/>
      <charset val="204"/>
    </font>
    <font>
      <sz val="10"/>
      <color rgb="FF000000"/>
      <name val="Times New Roman"/>
      <family val="1"/>
      <charset val="204"/>
    </font>
    <font>
      <sz val="10"/>
      <color theme="1"/>
      <name val="Times New Roman"/>
      <family val="1"/>
      <charset val="204"/>
    </font>
    <font>
      <b/>
      <sz val="9"/>
      <name val="Times New Roman"/>
      <family val="1"/>
      <charset val="204"/>
    </font>
    <font>
      <sz val="9"/>
      <name val="Times New Roman"/>
      <family val="1"/>
      <charset val="204"/>
    </font>
    <font>
      <sz val="9"/>
      <color rgb="FFFF0000"/>
      <name val="Calibri"/>
      <family val="2"/>
      <charset val="204"/>
      <scheme val="minor"/>
    </font>
    <font>
      <sz val="10"/>
      <color theme="1"/>
      <name val="Calibri"/>
      <family val="2"/>
      <charset val="204"/>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9" fontId="1" fillId="0" borderId="0" applyFont="0" applyFill="0" applyBorder="0" applyAlignment="0" applyProtection="0"/>
    <xf numFmtId="43" fontId="1" fillId="0" borderId="0" applyFont="0" applyFill="0" applyBorder="0" applyAlignment="0" applyProtection="0"/>
    <xf numFmtId="0" fontId="64" fillId="0" borderId="0" applyNumberFormat="0" applyFill="0" applyBorder="0" applyAlignment="0" applyProtection="0"/>
    <xf numFmtId="0" fontId="65" fillId="0" borderId="0"/>
  </cellStyleXfs>
  <cellXfs count="54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26" xfId="2" applyFont="1" applyFill="1" applyBorder="1" applyAlignment="1">
      <alignment horizontal="justify"/>
    </xf>
    <xf numFmtId="0" fontId="41" fillId="0" borderId="26" xfId="2" applyFont="1" applyFill="1" applyBorder="1" applyAlignment="1">
      <alignment horizontal="justify"/>
    </xf>
    <xf numFmtId="0" fontId="41" fillId="0" borderId="27" xfId="2" applyFont="1" applyFill="1" applyBorder="1" applyAlignment="1">
      <alignment horizontal="justify"/>
    </xf>
    <xf numFmtId="0" fontId="42" fillId="0" borderId="26" xfId="2" applyFont="1" applyFill="1" applyBorder="1" applyAlignment="1">
      <alignment vertical="top" wrapText="1"/>
    </xf>
    <xf numFmtId="0" fontId="42" fillId="0" borderId="28" xfId="2" applyFont="1" applyFill="1" applyBorder="1" applyAlignment="1">
      <alignment vertical="top" wrapText="1"/>
    </xf>
    <xf numFmtId="0" fontId="41" fillId="0" borderId="29" xfId="2" applyFont="1" applyFill="1" applyBorder="1" applyAlignment="1">
      <alignment horizontal="justify" vertical="top" wrapText="1"/>
    </xf>
    <xf numFmtId="0" fontId="42" fillId="0" borderId="27"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7" xfId="2" applyFont="1" applyFill="1" applyBorder="1" applyAlignment="1">
      <alignment vertical="top" wrapText="1"/>
    </xf>
    <xf numFmtId="0" fontId="41" fillId="0" borderId="30" xfId="2" applyFont="1" applyFill="1" applyBorder="1" applyAlignment="1">
      <alignment vertical="top" wrapText="1"/>
    </xf>
    <xf numFmtId="0" fontId="42" fillId="0" borderId="28" xfId="2" applyFont="1" applyFill="1" applyBorder="1" applyAlignment="1">
      <alignment horizontal="justify" vertical="top" wrapText="1"/>
    </xf>
    <xf numFmtId="0" fontId="42" fillId="0" borderId="26" xfId="2" applyFont="1" applyFill="1" applyBorder="1" applyAlignment="1">
      <alignment horizontal="justify" vertical="top" wrapText="1"/>
    </xf>
    <xf numFmtId="0" fontId="41" fillId="0" borderId="31" xfId="2" quotePrefix="1" applyFont="1" applyFill="1" applyBorder="1" applyAlignment="1">
      <alignment horizontal="justify" vertical="top" wrapText="1"/>
    </xf>
    <xf numFmtId="0" fontId="41" fillId="0" borderId="32" xfId="2" applyFont="1" applyFill="1" applyBorder="1" applyAlignment="1">
      <alignment horizontal="justify" vertical="top" wrapText="1"/>
    </xf>
    <xf numFmtId="0" fontId="42" fillId="0" borderId="27" xfId="2" applyFont="1" applyFill="1" applyBorder="1" applyAlignment="1">
      <alignment horizontal="left" vertical="center" wrapText="1"/>
    </xf>
    <xf numFmtId="0" fontId="41" fillId="0" borderId="31" xfId="2" applyFont="1" applyFill="1" applyBorder="1" applyAlignment="1">
      <alignment horizontal="justify" vertical="top" wrapText="1"/>
    </xf>
    <xf numFmtId="0" fontId="42" fillId="0" borderId="27" xfId="2" applyFont="1" applyFill="1" applyBorder="1" applyAlignment="1">
      <alignment horizontal="center" vertical="center" wrapText="1"/>
    </xf>
    <xf numFmtId="0" fontId="41" fillId="0" borderId="28"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left" vertical="top" wrapText="1"/>
    </xf>
    <xf numFmtId="0" fontId="36" fillId="0" borderId="1" xfId="2" applyFont="1" applyFill="1" applyBorder="1" applyAlignment="1">
      <alignment horizontal="center" vertical="center" wrapText="1"/>
    </xf>
    <xf numFmtId="14" fontId="41" fillId="0" borderId="31" xfId="2" applyNumberFormat="1" applyFont="1" applyFill="1" applyBorder="1" applyAlignment="1">
      <alignment horizontal="justify" vertical="top" wrapText="1"/>
    </xf>
    <xf numFmtId="17" fontId="37" fillId="0" borderId="1" xfId="49" applyNumberFormat="1" applyFont="1" applyBorder="1" applyAlignment="1">
      <alignment horizontal="center" vertical="center"/>
    </xf>
    <xf numFmtId="0" fontId="42" fillId="0" borderId="24" xfId="2" applyFont="1" applyFill="1" applyBorder="1" applyAlignment="1">
      <alignment vertical="top" wrapText="1"/>
    </xf>
    <xf numFmtId="0" fontId="41" fillId="0" borderId="33" xfId="2" applyFont="1" applyFill="1" applyBorder="1" applyAlignment="1">
      <alignment vertical="top" wrapText="1"/>
    </xf>
    <xf numFmtId="0" fontId="41" fillId="0" borderId="25" xfId="2" applyFont="1" applyFill="1" applyBorder="1" applyAlignment="1">
      <alignment vertical="top" wrapText="1"/>
    </xf>
    <xf numFmtId="0" fontId="41" fillId="0" borderId="1" xfId="2" applyFont="1" applyFill="1" applyBorder="1" applyAlignment="1">
      <alignment vertical="top" wrapText="1"/>
    </xf>
    <xf numFmtId="0" fontId="11" fillId="0" borderId="1" xfId="2" applyNumberFormat="1" applyFont="1" applyFill="1" applyBorder="1" applyAlignment="1">
      <alignment horizontal="center" vertical="center" wrapText="1"/>
    </xf>
    <xf numFmtId="0" fontId="41" fillId="0" borderId="31" xfId="67" quotePrefix="1" applyNumberFormat="1" applyFont="1" applyFill="1" applyBorder="1" applyAlignment="1">
      <alignment horizontal="justify" vertical="top" wrapText="1"/>
    </xf>
    <xf numFmtId="0" fontId="63" fillId="0" borderId="31" xfId="2" quotePrefix="1" applyNumberFormat="1" applyFont="1" applyFill="1" applyBorder="1" applyAlignment="1">
      <alignment horizontal="justify" vertical="top" wrapText="1"/>
    </xf>
    <xf numFmtId="0" fontId="41" fillId="0" borderId="31" xfId="2" quotePrefix="1" applyNumberFormat="1" applyFont="1" applyFill="1" applyBorder="1" applyAlignment="1">
      <alignment horizontal="justify" vertical="top" wrapText="1"/>
    </xf>
    <xf numFmtId="0" fontId="41" fillId="0" borderId="32" xfId="2" applyNumberFormat="1" applyFont="1" applyFill="1" applyBorder="1" applyAlignment="1">
      <alignment horizontal="justify" vertical="top" wrapText="1"/>
    </xf>
    <xf numFmtId="0" fontId="41" fillId="0" borderId="34" xfId="2" applyNumberFormat="1" applyFont="1" applyFill="1" applyBorder="1" applyAlignment="1">
      <alignment horizontal="justify" vertical="top" wrapText="1"/>
    </xf>
    <xf numFmtId="0" fontId="41" fillId="0" borderId="26" xfId="2" applyNumberFormat="1" applyFont="1" applyFill="1" applyBorder="1" applyAlignment="1">
      <alignment horizontal="justify" vertical="top" wrapText="1"/>
    </xf>
    <xf numFmtId="0" fontId="3" fillId="0" borderId="1" xfId="1" applyBorder="1" applyAlignment="1">
      <alignment horizontal="center" vertical="center"/>
    </xf>
    <xf numFmtId="168" fontId="43" fillId="0" borderId="1" xfId="2" applyNumberFormat="1" applyFont="1" applyFill="1" applyBorder="1" applyAlignment="1">
      <alignment horizontal="center" vertical="top" wrapText="1"/>
    </xf>
    <xf numFmtId="167" fontId="11" fillId="0" borderId="1" xfId="2" applyNumberFormat="1" applyFont="1" applyFill="1" applyBorder="1" applyAlignment="1">
      <alignment horizontal="left" vertical="center" wrapText="1"/>
    </xf>
    <xf numFmtId="167" fontId="11" fillId="0" borderId="1" xfId="2" applyNumberFormat="1" applyFont="1" applyFill="1" applyBorder="1" applyAlignment="1">
      <alignment horizontal="center" vertical="center" wrapText="1"/>
    </xf>
    <xf numFmtId="16" fontId="43" fillId="0" borderId="1" xfId="2" applyNumberFormat="1" applyFont="1" applyBorder="1" applyAlignment="1">
      <alignment horizontal="center" vertical="top" wrapText="1"/>
    </xf>
    <xf numFmtId="49" fontId="43" fillId="0" borderId="1" xfId="2" applyNumberFormat="1" applyFont="1" applyBorder="1" applyAlignment="1">
      <alignment horizontal="center" vertical="top" wrapText="1"/>
    </xf>
    <xf numFmtId="0" fontId="11" fillId="0" borderId="1" xfId="2" applyFont="1" applyFill="1" applyBorder="1" applyAlignment="1">
      <alignment vertical="center" wrapText="1"/>
    </xf>
    <xf numFmtId="0" fontId="11" fillId="0" borderId="1" xfId="2" applyFont="1" applyFill="1" applyBorder="1" applyAlignment="1">
      <alignment horizontal="center" vertical="center"/>
    </xf>
    <xf numFmtId="0" fontId="43" fillId="0" borderId="1" xfId="2" applyFont="1" applyFill="1" applyBorder="1" applyAlignment="1">
      <alignment horizontal="center" vertical="center" wrapText="1"/>
    </xf>
    <xf numFmtId="169" fontId="46" fillId="25" borderId="35" xfId="0" applyNumberFormat="1" applyFont="1" applyFill="1" applyBorder="1" applyAlignment="1">
      <alignment horizontal="left" vertical="center" wrapText="1"/>
    </xf>
    <xf numFmtId="0" fontId="7" fillId="25" borderId="1" xfId="1" applyFont="1" applyFill="1" applyBorder="1" applyAlignment="1">
      <alignment horizontal="center" vertical="center"/>
    </xf>
    <xf numFmtId="0" fontId="7" fillId="25" borderId="4" xfId="1" applyFont="1" applyFill="1" applyBorder="1" applyAlignment="1">
      <alignment vertical="center" wrapText="1"/>
    </xf>
    <xf numFmtId="0" fontId="7" fillId="25" borderId="1" xfId="1" applyFont="1" applyFill="1" applyBorder="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Font="1" applyFill="1" applyBorder="1" applyAlignment="1">
      <alignment horizontal="center" vertical="center" wrapText="1"/>
    </xf>
    <xf numFmtId="170" fontId="11" fillId="0" borderId="1" xfId="68" applyNumberFormat="1" applyFont="1" applyFill="1" applyBorder="1" applyAlignment="1">
      <alignment horizontal="left" vertical="center" wrapText="1"/>
    </xf>
    <xf numFmtId="49" fontId="38" fillId="0" borderId="35" xfId="49" applyNumberFormat="1" applyFont="1" applyBorder="1" applyAlignment="1">
      <alignment horizontal="center" vertical="center" wrapText="1"/>
    </xf>
    <xf numFmtId="0" fontId="38" fillId="0" borderId="35" xfId="49" applyFont="1" applyFill="1" applyBorder="1" applyAlignment="1">
      <alignment horizontal="center" vertical="center" wrapText="1"/>
    </xf>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0" fontId="7" fillId="0" borderId="0" xfId="1" applyFont="1" applyFill="1" applyAlignment="1">
      <alignment horizontal="center" vertical="center"/>
    </xf>
    <xf numFmtId="0" fontId="41" fillId="0" borderId="28" xfId="2" applyFont="1" applyFill="1" applyBorder="1" applyAlignment="1">
      <alignment horizontal="left" vertical="top" wrapText="1"/>
    </xf>
    <xf numFmtId="0" fontId="41" fillId="0" borderId="1" xfId="2" applyFont="1" applyFill="1" applyBorder="1" applyAlignment="1">
      <alignment horizontal="left" vertical="top" wrapText="1"/>
    </xf>
    <xf numFmtId="0" fontId="41" fillId="0" borderId="26" xfId="2" applyFont="1" applyFill="1" applyBorder="1" applyAlignment="1">
      <alignment horizontal="left" vertical="top" wrapText="1"/>
    </xf>
    <xf numFmtId="0" fontId="41" fillId="0" borderId="31" xfId="2" applyFont="1" applyFill="1" applyBorder="1" applyAlignment="1">
      <alignment horizontal="left" vertical="top" wrapText="1"/>
    </xf>
    <xf numFmtId="0" fontId="41" fillId="25" borderId="27" xfId="2" applyFont="1" applyFill="1" applyBorder="1" applyAlignment="1">
      <alignment horizontal="left" vertical="center" wrapText="1"/>
    </xf>
    <xf numFmtId="0" fontId="11" fillId="0" borderId="1" xfId="1" applyFont="1" applyBorder="1" applyAlignment="1">
      <alignment horizontal="left" vertical="center" wrapText="1"/>
    </xf>
    <xf numFmtId="0" fontId="11" fillId="0" borderId="35" xfId="1" applyFont="1" applyBorder="1" applyAlignment="1">
      <alignment horizontal="left" vertical="center" wrapText="1"/>
    </xf>
    <xf numFmtId="0" fontId="43" fillId="0" borderId="1" xfId="2" applyFont="1" applyFill="1" applyBorder="1" applyAlignment="1">
      <alignment horizontal="center" vertical="center" wrapText="1"/>
    </xf>
    <xf numFmtId="0" fontId="43" fillId="0" borderId="35" xfId="62" applyFont="1" applyBorder="1" applyAlignment="1">
      <alignment horizontal="center" vertical="center"/>
    </xf>
    <xf numFmtId="0" fontId="7" fillId="25" borderId="1" xfId="1" applyFont="1" applyFill="1" applyBorder="1" applyAlignment="1">
      <alignment horizontal="left" vertical="center" wrapText="1"/>
    </xf>
    <xf numFmtId="0" fontId="0" fillId="0" borderId="35" xfId="0" applyBorder="1" applyAlignment="1">
      <alignment horizontal="center" vertical="center" wrapText="1"/>
    </xf>
    <xf numFmtId="2" fontId="11" fillId="0" borderId="1" xfId="2" applyNumberFormat="1" applyFont="1" applyFill="1" applyBorder="1" applyAlignment="1">
      <alignment horizontal="center" vertical="center" wrapText="1"/>
    </xf>
    <xf numFmtId="170" fontId="11" fillId="0" borderId="1" xfId="68" applyNumberFormat="1" applyFont="1" applyFill="1" applyBorder="1" applyAlignment="1">
      <alignment horizontal="center" vertical="center" wrapText="1"/>
    </xf>
    <xf numFmtId="170" fontId="11" fillId="0" borderId="35" xfId="2" applyNumberFormat="1" applyFont="1" applyBorder="1" applyAlignment="1">
      <alignment horizontal="center" vertical="center"/>
    </xf>
    <xf numFmtId="0" fontId="11" fillId="0" borderId="35" xfId="2" applyFont="1" applyBorder="1" applyAlignment="1">
      <alignment horizontal="center" vertical="center"/>
    </xf>
    <xf numFmtId="0" fontId="41" fillId="0" borderId="31" xfId="2" applyFont="1" applyFill="1" applyBorder="1" applyAlignment="1">
      <alignment vertical="center" wrapText="1"/>
    </xf>
    <xf numFmtId="0" fontId="42" fillId="0" borderId="26" xfId="2" applyFont="1" applyFill="1" applyBorder="1" applyAlignment="1">
      <alignment horizontal="justify" vertical="top"/>
    </xf>
    <xf numFmtId="0" fontId="7" fillId="0" borderId="35" xfId="0" applyFont="1" applyBorder="1" applyAlignment="1">
      <alignment horizontal="center" vertical="center" wrapText="1"/>
    </xf>
    <xf numFmtId="0" fontId="64" fillId="0" borderId="0" xfId="69" applyAlignment="1">
      <alignment horizontal="center" vertical="center"/>
    </xf>
    <xf numFmtId="0" fontId="41" fillId="0" borderId="26" xfId="2" applyFont="1" applyFill="1" applyBorder="1" applyAlignment="1">
      <alignment horizontal="justify" vertical="center"/>
    </xf>
    <xf numFmtId="0" fontId="43" fillId="0" borderId="1" xfId="62" applyFont="1" applyBorder="1" applyAlignment="1">
      <alignment horizontal="center" vertical="center"/>
    </xf>
    <xf numFmtId="171" fontId="7" fillId="25" borderId="35" xfId="0" applyNumberFormat="1" applyFont="1" applyFill="1" applyBorder="1" applyAlignment="1">
      <alignment horizontal="center" vertical="center" wrapText="1"/>
    </xf>
    <xf numFmtId="0" fontId="66" fillId="0" borderId="0" xfId="0" applyNumberFormat="1" applyFont="1" applyFill="1" applyBorder="1" applyAlignment="1" applyProtection="1"/>
    <xf numFmtId="0" fontId="66" fillId="0" borderId="0" xfId="0" applyNumberFormat="1" applyFont="1" applyFill="1" applyBorder="1" applyAlignment="1" applyProtection="1">
      <alignment horizontal="right"/>
    </xf>
    <xf numFmtId="0" fontId="67" fillId="0" borderId="0" xfId="0" applyNumberFormat="1" applyFont="1" applyFill="1" applyBorder="1" applyAlignment="1" applyProtection="1">
      <alignment vertical="top"/>
    </xf>
    <xf numFmtId="0" fontId="66" fillId="0" borderId="0" xfId="0" applyNumberFormat="1" applyFont="1" applyFill="1" applyBorder="1" applyAlignment="1" applyProtection="1">
      <alignment wrapText="1"/>
    </xf>
    <xf numFmtId="0" fontId="66" fillId="0" borderId="20" xfId="0" applyNumberFormat="1" applyFont="1" applyFill="1" applyBorder="1" applyAlignment="1" applyProtection="1"/>
    <xf numFmtId="0" fontId="66" fillId="0" borderId="20" xfId="0" applyNumberFormat="1" applyFont="1" applyFill="1" applyBorder="1" applyAlignment="1" applyProtection="1">
      <alignment horizontal="right"/>
    </xf>
    <xf numFmtId="0" fontId="66" fillId="0" borderId="0" xfId="0" applyNumberFormat="1" applyFont="1" applyFill="1" applyBorder="1" applyAlignment="1" applyProtection="1">
      <alignment vertical="top"/>
    </xf>
    <xf numFmtId="0" fontId="67" fillId="0" borderId="0" xfId="0" applyNumberFormat="1" applyFont="1" applyFill="1" applyBorder="1" applyAlignment="1" applyProtection="1">
      <alignment horizontal="center"/>
    </xf>
    <xf numFmtId="0" fontId="66" fillId="0" borderId="0" xfId="0" applyNumberFormat="1" applyFont="1" applyFill="1" applyBorder="1" applyAlignment="1" applyProtection="1">
      <alignment horizontal="left" vertical="top"/>
    </xf>
    <xf numFmtId="0" fontId="66" fillId="0" borderId="0" xfId="0" applyNumberFormat="1" applyFont="1" applyFill="1" applyBorder="1" applyAlignment="1" applyProtection="1">
      <alignment horizontal="left"/>
    </xf>
    <xf numFmtId="0" fontId="66" fillId="0" borderId="20" xfId="0" applyNumberFormat="1" applyFont="1" applyFill="1" applyBorder="1" applyAlignment="1" applyProtection="1">
      <alignment vertical="top"/>
    </xf>
    <xf numFmtId="0" fontId="68" fillId="0" borderId="0" xfId="0" applyNumberFormat="1" applyFont="1" applyFill="1" applyBorder="1" applyAlignment="1" applyProtection="1">
      <alignment horizontal="center" vertical="top"/>
    </xf>
    <xf numFmtId="0" fontId="69" fillId="0" borderId="0" xfId="0" applyNumberFormat="1" applyFont="1" applyFill="1" applyBorder="1" applyAlignment="1" applyProtection="1">
      <alignment horizontal="center"/>
    </xf>
    <xf numFmtId="0" fontId="66" fillId="0" borderId="20" xfId="0" applyNumberFormat="1" applyFont="1" applyFill="1" applyBorder="1" applyAlignment="1" applyProtection="1">
      <alignment horizontal="center"/>
    </xf>
    <xf numFmtId="0" fontId="68" fillId="0" borderId="0" xfId="0" applyNumberFormat="1" applyFont="1" applyFill="1" applyBorder="1" applyAlignment="1" applyProtection="1"/>
    <xf numFmtId="3" fontId="66" fillId="0" borderId="0" xfId="0" applyNumberFormat="1" applyFont="1" applyFill="1" applyBorder="1" applyAlignment="1" applyProtection="1">
      <alignment horizontal="right" vertical="top"/>
    </xf>
    <xf numFmtId="0" fontId="68" fillId="0" borderId="0" xfId="0" applyNumberFormat="1" applyFont="1" applyFill="1" applyBorder="1" applyAlignment="1" applyProtection="1">
      <alignment horizontal="center"/>
    </xf>
    <xf numFmtId="0" fontId="67" fillId="0" borderId="0" xfId="0" applyNumberFormat="1" applyFont="1" applyFill="1" applyBorder="1" applyAlignment="1" applyProtection="1">
      <alignment horizontal="left"/>
    </xf>
    <xf numFmtId="0" fontId="66" fillId="0" borderId="0" xfId="0" applyNumberFormat="1" applyFont="1" applyFill="1" applyBorder="1" applyAlignment="1" applyProtection="1">
      <alignment horizontal="center"/>
    </xf>
    <xf numFmtId="2" fontId="66" fillId="0" borderId="20" xfId="0" applyNumberFormat="1" applyFont="1" applyFill="1" applyBorder="1" applyAlignment="1" applyProtection="1"/>
    <xf numFmtId="49" fontId="66" fillId="0" borderId="20" xfId="0" applyNumberFormat="1" applyFont="1" applyFill="1" applyBorder="1" applyAlignment="1" applyProtection="1">
      <alignment horizontal="right"/>
    </xf>
    <xf numFmtId="0" fontId="66" fillId="0" borderId="0" xfId="0" applyNumberFormat="1" applyFont="1" applyFill="1" applyBorder="1" applyAlignment="1" applyProtection="1">
      <alignment vertical="center" wrapText="1"/>
    </xf>
    <xf numFmtId="2" fontId="66" fillId="0" borderId="0" xfId="0" applyNumberFormat="1" applyFont="1" applyFill="1" applyBorder="1" applyAlignment="1" applyProtection="1"/>
    <xf numFmtId="49" fontId="66" fillId="0" borderId="0" xfId="0" applyNumberFormat="1" applyFont="1" applyFill="1" applyBorder="1" applyAlignment="1" applyProtection="1">
      <alignment horizontal="right"/>
    </xf>
    <xf numFmtId="49" fontId="66" fillId="0" borderId="40" xfId="0" applyNumberFormat="1" applyFont="1" applyFill="1" applyBorder="1" applyAlignment="1" applyProtection="1">
      <alignment horizontal="right"/>
    </xf>
    <xf numFmtId="2" fontId="66" fillId="0" borderId="40" xfId="0" applyNumberFormat="1" applyFont="1" applyFill="1" applyBorder="1" applyAlignment="1" applyProtection="1">
      <alignment horizontal="right"/>
    </xf>
    <xf numFmtId="0" fontId="66" fillId="0" borderId="0" xfId="0" applyNumberFormat="1" applyFont="1" applyFill="1" applyBorder="1" applyAlignment="1" applyProtection="1">
      <alignment vertical="center"/>
    </xf>
    <xf numFmtId="0" fontId="66" fillId="0" borderId="35" xfId="0" applyNumberFormat="1" applyFont="1" applyFill="1" applyBorder="1" applyAlignment="1" applyProtection="1">
      <alignment horizontal="center" vertical="center" wrapText="1"/>
    </xf>
    <xf numFmtId="0" fontId="66" fillId="0" borderId="35"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wrapText="1"/>
    </xf>
    <xf numFmtId="0" fontId="67" fillId="0" borderId="38" xfId="0" applyNumberFormat="1" applyFont="1" applyFill="1" applyBorder="1" applyAlignment="1" applyProtection="1">
      <alignment horizontal="center" vertical="top" wrapText="1"/>
    </xf>
    <xf numFmtId="0" fontId="67" fillId="0" borderId="36" xfId="0" applyNumberFormat="1" applyFont="1" applyFill="1" applyBorder="1" applyAlignment="1" applyProtection="1">
      <alignment horizontal="left" vertical="top" wrapText="1"/>
    </xf>
    <xf numFmtId="0" fontId="67" fillId="0" borderId="36" xfId="0" applyNumberFormat="1" applyFont="1" applyFill="1" applyBorder="1" applyAlignment="1" applyProtection="1">
      <alignment horizontal="center" vertical="top" wrapText="1"/>
    </xf>
    <xf numFmtId="4" fontId="67" fillId="0" borderId="36" xfId="0" applyNumberFormat="1" applyFont="1" applyFill="1" applyBorder="1" applyAlignment="1" applyProtection="1">
      <alignment horizontal="right" vertical="top" wrapText="1"/>
    </xf>
    <xf numFmtId="3" fontId="67" fillId="0" borderId="37" xfId="0" applyNumberFormat="1" applyFont="1" applyFill="1" applyBorder="1" applyAlignment="1" applyProtection="1">
      <alignment horizontal="right" vertical="top" wrapText="1"/>
    </xf>
    <xf numFmtId="0" fontId="67" fillId="0" borderId="0" xfId="0" applyNumberFormat="1" applyFont="1" applyFill="1" applyBorder="1" applyAlignment="1" applyProtection="1">
      <alignment wrapText="1"/>
    </xf>
    <xf numFmtId="0" fontId="66" fillId="0" borderId="5" xfId="0" applyNumberFormat="1" applyFont="1" applyFill="1" applyBorder="1" applyAlignment="1" applyProtection="1">
      <alignment horizontal="center" vertical="top" wrapText="1"/>
    </xf>
    <xf numFmtId="0" fontId="66" fillId="0" borderId="0" xfId="0" applyNumberFormat="1" applyFont="1" applyFill="1" applyBorder="1" applyAlignment="1" applyProtection="1">
      <alignment horizontal="left" vertical="top" wrapText="1"/>
    </xf>
    <xf numFmtId="0" fontId="66" fillId="0" borderId="5" xfId="0" applyNumberFormat="1" applyFont="1" applyFill="1" applyBorder="1" applyAlignment="1" applyProtection="1">
      <alignment vertical="center" wrapText="1"/>
    </xf>
    <xf numFmtId="0" fontId="66" fillId="0" borderId="0" xfId="0" applyNumberFormat="1" applyFont="1" applyFill="1" applyBorder="1" applyAlignment="1" applyProtection="1">
      <alignment horizontal="right" vertical="top" wrapText="1"/>
    </xf>
    <xf numFmtId="0" fontId="66" fillId="0" borderId="5" xfId="0" applyNumberFormat="1" applyFont="1" applyFill="1" applyBorder="1" applyAlignment="1" applyProtection="1">
      <alignment horizontal="center" vertical="center" wrapText="1"/>
    </xf>
    <xf numFmtId="0" fontId="66" fillId="0" borderId="0" xfId="0" applyNumberFormat="1" applyFont="1" applyFill="1" applyBorder="1" applyAlignment="1" applyProtection="1">
      <alignment horizontal="center" vertical="top" wrapText="1"/>
    </xf>
    <xf numFmtId="4" fontId="66" fillId="0" borderId="0" xfId="0" applyNumberFormat="1" applyFont="1" applyFill="1" applyBorder="1" applyAlignment="1" applyProtection="1">
      <alignment horizontal="right" vertical="top" wrapText="1"/>
    </xf>
    <xf numFmtId="3" fontId="66" fillId="0" borderId="42" xfId="0" applyNumberFormat="1" applyFont="1" applyFill="1" applyBorder="1" applyAlignment="1" applyProtection="1">
      <alignment horizontal="right" vertical="top" wrapText="1"/>
    </xf>
    <xf numFmtId="0" fontId="66" fillId="0" borderId="36" xfId="0" applyNumberFormat="1" applyFont="1" applyFill="1" applyBorder="1" applyAlignment="1" applyProtection="1">
      <alignment horizontal="center" vertical="top" wrapText="1"/>
    </xf>
    <xf numFmtId="4" fontId="66" fillId="0" borderId="36" xfId="0" applyNumberFormat="1" applyFont="1" applyFill="1" applyBorder="1" applyAlignment="1" applyProtection="1">
      <alignment horizontal="right" vertical="top" wrapText="1"/>
    </xf>
    <xf numFmtId="3" fontId="66" fillId="0" borderId="37" xfId="0" applyNumberFormat="1" applyFont="1" applyFill="1" applyBorder="1" applyAlignment="1" applyProtection="1">
      <alignment horizontal="right" vertical="top" wrapText="1"/>
    </xf>
    <xf numFmtId="0" fontId="67" fillId="0" borderId="5" xfId="0" applyNumberFormat="1" applyFont="1" applyFill="1" applyBorder="1" applyAlignment="1" applyProtection="1">
      <alignment horizontal="center" vertical="top" wrapText="1"/>
    </xf>
    <xf numFmtId="0" fontId="67" fillId="0" borderId="0" xfId="0" applyNumberFormat="1" applyFont="1" applyFill="1" applyBorder="1" applyAlignment="1" applyProtection="1">
      <alignment horizontal="left" vertical="top" wrapText="1"/>
    </xf>
    <xf numFmtId="0" fontId="66" fillId="0" borderId="0" xfId="0" applyNumberFormat="1" applyFont="1" applyFill="1" applyBorder="1" applyAlignment="1" applyProtection="1">
      <alignment vertical="top" wrapText="1"/>
    </xf>
    <xf numFmtId="0" fontId="67" fillId="0" borderId="0" xfId="0" applyNumberFormat="1" applyFont="1" applyFill="1" applyBorder="1" applyAlignment="1" applyProtection="1">
      <alignment horizontal="center" vertical="top" wrapText="1"/>
    </xf>
    <xf numFmtId="4" fontId="67" fillId="0" borderId="0" xfId="0" applyNumberFormat="1" applyFont="1" applyFill="1" applyBorder="1" applyAlignment="1" applyProtection="1">
      <alignment horizontal="right" vertical="top" wrapText="1"/>
    </xf>
    <xf numFmtId="2" fontId="67" fillId="0" borderId="0" xfId="0" applyNumberFormat="1" applyFont="1" applyFill="1" applyBorder="1" applyAlignment="1" applyProtection="1">
      <alignment horizontal="center" vertical="top" wrapText="1"/>
    </xf>
    <xf numFmtId="3" fontId="67" fillId="0" borderId="42" xfId="0" applyNumberFormat="1" applyFont="1" applyFill="1" applyBorder="1" applyAlignment="1" applyProtection="1">
      <alignment horizontal="right" vertical="top" wrapText="1"/>
    </xf>
    <xf numFmtId="0" fontId="67" fillId="0" borderId="0" xfId="0" applyNumberFormat="1" applyFont="1" applyFill="1" applyBorder="1" applyAlignment="1" applyProtection="1">
      <alignment horizontal="right" vertical="top" wrapText="1"/>
    </xf>
    <xf numFmtId="0" fontId="66" fillId="0" borderId="38" xfId="0" applyNumberFormat="1" applyFont="1" applyFill="1" applyBorder="1" applyAlignment="1" applyProtection="1"/>
    <xf numFmtId="0" fontId="67" fillId="0" borderId="36" xfId="0" applyNumberFormat="1" applyFont="1" applyFill="1" applyBorder="1" applyAlignment="1" applyProtection="1">
      <alignment horizontal="right" vertical="top" wrapText="1"/>
    </xf>
    <xf numFmtId="4" fontId="67" fillId="0" borderId="36" xfId="0" applyNumberFormat="1" applyFont="1" applyFill="1" applyBorder="1" applyAlignment="1" applyProtection="1">
      <alignment horizontal="right" vertical="top"/>
    </xf>
    <xf numFmtId="2" fontId="67" fillId="0" borderId="36" xfId="0" applyNumberFormat="1" applyFont="1" applyFill="1" applyBorder="1" applyAlignment="1" applyProtection="1">
      <alignment horizontal="center" vertical="top"/>
    </xf>
    <xf numFmtId="3" fontId="67" fillId="0" borderId="37" xfId="0" applyNumberFormat="1" applyFont="1" applyFill="1" applyBorder="1" applyAlignment="1" applyProtection="1">
      <alignment horizontal="right" vertical="top"/>
    </xf>
    <xf numFmtId="4" fontId="66" fillId="0" borderId="0" xfId="0" applyNumberFormat="1" applyFont="1" applyFill="1" applyBorder="1" applyAlignment="1" applyProtection="1">
      <alignment vertical="top"/>
    </xf>
    <xf numFmtId="2" fontId="66" fillId="0" borderId="0" xfId="0" applyNumberFormat="1" applyFont="1" applyFill="1" applyBorder="1" applyAlignment="1" applyProtection="1">
      <alignment vertical="top"/>
    </xf>
    <xf numFmtId="3" fontId="66" fillId="0" borderId="0" xfId="0" applyNumberFormat="1" applyFont="1" applyFill="1" applyBorder="1" applyAlignment="1" applyProtection="1">
      <alignment vertical="top"/>
    </xf>
    <xf numFmtId="0" fontId="67" fillId="0" borderId="36" xfId="0" applyNumberFormat="1" applyFont="1" applyFill="1" applyBorder="1" applyAlignment="1" applyProtection="1">
      <alignment horizontal="center" vertical="top"/>
    </xf>
    <xf numFmtId="0" fontId="66" fillId="0" borderId="5" xfId="0" applyNumberFormat="1" applyFont="1" applyFill="1" applyBorder="1" applyAlignment="1" applyProtection="1"/>
    <xf numFmtId="4" fontId="66" fillId="0" borderId="0" xfId="0" applyNumberFormat="1" applyFont="1" applyFill="1" applyBorder="1" applyAlignment="1" applyProtection="1">
      <alignment horizontal="right" vertical="top"/>
    </xf>
    <xf numFmtId="0" fontId="66" fillId="0" borderId="0" xfId="0" applyNumberFormat="1" applyFont="1" applyFill="1" applyBorder="1" applyAlignment="1" applyProtection="1">
      <alignment horizontal="center" vertical="top"/>
    </xf>
    <xf numFmtId="3" fontId="66" fillId="0" borderId="42" xfId="0" applyNumberFormat="1" applyFont="1" applyFill="1" applyBorder="1" applyAlignment="1" applyProtection="1">
      <alignment horizontal="right" vertical="top"/>
    </xf>
    <xf numFmtId="4" fontId="67" fillId="0" borderId="0" xfId="0" applyNumberFormat="1" applyFont="1" applyFill="1" applyBorder="1" applyAlignment="1" applyProtection="1">
      <alignment horizontal="right" vertical="top"/>
    </xf>
    <xf numFmtId="0" fontId="67" fillId="0" borderId="0" xfId="0" applyNumberFormat="1" applyFont="1" applyFill="1" applyBorder="1" applyAlignment="1" applyProtection="1">
      <alignment horizontal="center" vertical="top"/>
    </xf>
    <xf numFmtId="3" fontId="67" fillId="0" borderId="42" xfId="0" applyNumberFormat="1" applyFont="1" applyFill="1" applyBorder="1" applyAlignment="1" applyProtection="1">
      <alignment horizontal="right" vertical="top"/>
    </xf>
    <xf numFmtId="4" fontId="66" fillId="0" borderId="42" xfId="0" applyNumberFormat="1" applyFont="1" applyFill="1" applyBorder="1" applyAlignment="1" applyProtection="1">
      <alignment horizontal="right" vertical="top"/>
    </xf>
    <xf numFmtId="4" fontId="67" fillId="0" borderId="42" xfId="0" applyNumberFormat="1" applyFont="1" applyFill="1" applyBorder="1" applyAlignment="1" applyProtection="1">
      <alignment horizontal="right" vertical="top"/>
    </xf>
    <xf numFmtId="2" fontId="67" fillId="0" borderId="0" xfId="0" applyNumberFormat="1" applyFont="1" applyFill="1" applyBorder="1" applyAlignment="1" applyProtection="1">
      <alignment horizontal="center" vertical="top"/>
    </xf>
    <xf numFmtId="3" fontId="67" fillId="0" borderId="0" xfId="0" applyNumberFormat="1" applyFont="1" applyFill="1" applyBorder="1" applyAlignment="1" applyProtection="1">
      <alignment horizontal="right" vertical="top"/>
    </xf>
    <xf numFmtId="0" fontId="66" fillId="0" borderId="36" xfId="0" applyNumberFormat="1" applyFont="1" applyFill="1" applyBorder="1" applyAlignment="1" applyProtection="1"/>
    <xf numFmtId="0" fontId="66" fillId="0" borderId="0" xfId="0" applyNumberFormat="1" applyFont="1" applyFill="1" applyBorder="1" applyAlignment="1" applyProtection="1">
      <alignment horizontal="right" vertical="top"/>
    </xf>
    <xf numFmtId="1" fontId="67" fillId="0" borderId="38" xfId="0" applyNumberFormat="1" applyFont="1" applyFill="1" applyBorder="1" applyAlignment="1" applyProtection="1">
      <alignment horizontal="center" vertical="top" wrapText="1"/>
    </xf>
    <xf numFmtId="1" fontId="67" fillId="0" borderId="36" xfId="0" applyNumberFormat="1" applyFont="1" applyFill="1" applyBorder="1" applyAlignment="1" applyProtection="1">
      <alignment horizontal="center" vertical="top" wrapText="1"/>
    </xf>
    <xf numFmtId="1" fontId="66" fillId="0" borderId="0" xfId="0" applyNumberFormat="1" applyFont="1" applyFill="1" applyBorder="1" applyAlignment="1" applyProtection="1">
      <alignment horizontal="right" vertical="top" wrapText="1"/>
    </xf>
    <xf numFmtId="2" fontId="66" fillId="0" borderId="0" xfId="0" applyNumberFormat="1" applyFont="1" applyFill="1" applyBorder="1" applyAlignment="1" applyProtection="1">
      <alignment horizontal="center" vertical="top" wrapText="1"/>
    </xf>
    <xf numFmtId="172" fontId="66" fillId="0" borderId="0" xfId="0" applyNumberFormat="1" applyFont="1" applyFill="1" applyBorder="1" applyAlignment="1" applyProtection="1">
      <alignment horizontal="center" vertical="top" wrapText="1"/>
    </xf>
    <xf numFmtId="1" fontId="66" fillId="0" borderId="0" xfId="0" applyNumberFormat="1" applyFont="1" applyFill="1" applyBorder="1" applyAlignment="1" applyProtection="1">
      <alignment horizontal="center" vertical="top" wrapText="1"/>
    </xf>
    <xf numFmtId="167" fontId="66" fillId="0" borderId="0" xfId="0" applyNumberFormat="1" applyFont="1" applyFill="1" applyBorder="1" applyAlignment="1" applyProtection="1">
      <alignment horizontal="center" vertical="top" wrapText="1"/>
    </xf>
    <xf numFmtId="173" fontId="66" fillId="0" borderId="0" xfId="0" applyNumberFormat="1" applyFont="1" applyFill="1" applyBorder="1" applyAlignment="1" applyProtection="1">
      <alignment horizontal="center" vertical="top" wrapText="1"/>
    </xf>
    <xf numFmtId="2" fontId="67" fillId="0" borderId="36" xfId="0" applyNumberFormat="1" applyFont="1" applyFill="1" applyBorder="1" applyAlignment="1" applyProtection="1">
      <alignment horizontal="center" vertical="top" wrapText="1"/>
    </xf>
    <xf numFmtId="174" fontId="66" fillId="0" borderId="0" xfId="0" applyNumberFormat="1" applyFont="1" applyFill="1" applyBorder="1" applyAlignment="1" applyProtection="1">
      <alignment horizontal="center" vertical="top" wrapText="1"/>
    </xf>
    <xf numFmtId="167" fontId="67" fillId="0" borderId="36" xfId="0" applyNumberFormat="1" applyFont="1" applyFill="1" applyBorder="1" applyAlignment="1" applyProtection="1">
      <alignment horizontal="center" vertical="top" wrapText="1"/>
    </xf>
    <xf numFmtId="174" fontId="67" fillId="0" borderId="36" xfId="0" applyNumberFormat="1" applyFont="1" applyFill="1" applyBorder="1" applyAlignment="1" applyProtection="1">
      <alignment horizontal="center" vertical="top" wrapText="1"/>
    </xf>
    <xf numFmtId="173" fontId="67" fillId="0" borderId="36" xfId="0" applyNumberFormat="1" applyFont="1" applyFill="1" applyBorder="1" applyAlignment="1" applyProtection="1">
      <alignment horizontal="center" vertical="top" wrapText="1"/>
    </xf>
    <xf numFmtId="172" fontId="67" fillId="0" borderId="36" xfId="0" applyNumberFormat="1" applyFont="1" applyFill="1" applyBorder="1" applyAlignment="1" applyProtection="1">
      <alignment horizontal="center" vertical="top" wrapText="1"/>
    </xf>
    <xf numFmtId="175" fontId="67" fillId="0" borderId="36" xfId="0" applyNumberFormat="1" applyFont="1" applyFill="1" applyBorder="1" applyAlignment="1" applyProtection="1">
      <alignment horizontal="center" vertical="top" wrapText="1"/>
    </xf>
    <xf numFmtId="175" fontId="66" fillId="0" borderId="0" xfId="0" applyNumberFormat="1" applyFont="1" applyFill="1" applyBorder="1" applyAlignment="1" applyProtection="1">
      <alignment horizontal="center" vertical="top" wrapText="1"/>
    </xf>
    <xf numFmtId="0" fontId="67" fillId="0" borderId="0" xfId="0" applyNumberFormat="1" applyFont="1" applyFill="1" applyBorder="1" applyAlignment="1" applyProtection="1">
      <alignment vertical="top" wrapText="1"/>
    </xf>
    <xf numFmtId="0" fontId="15" fillId="0" borderId="0" xfId="1" applyFont="1" applyAlignment="1" applyProtection="1">
      <alignment wrapText="1"/>
    </xf>
    <xf numFmtId="0" fontId="10" fillId="0" borderId="0" xfId="1" applyFont="1" applyProtection="1"/>
    <xf numFmtId="0" fontId="12" fillId="0" borderId="0" xfId="2" applyFont="1" applyAlignment="1" applyProtection="1">
      <alignment horizontal="right" vertical="center"/>
    </xf>
    <xf numFmtId="0" fontId="12" fillId="0" borderId="0" xfId="2" applyFont="1" applyAlignment="1" applyProtection="1">
      <alignment horizontal="right"/>
    </xf>
    <xf numFmtId="0" fontId="13" fillId="0" borderId="0" xfId="1" applyFont="1" applyAlignment="1" applyProtection="1">
      <alignment horizontal="left" vertical="center" wrapText="1"/>
    </xf>
    <xf numFmtId="0" fontId="43" fillId="0" borderId="0" xfId="0" applyFont="1" applyFill="1" applyAlignment="1" applyProtection="1">
      <alignment vertical="center"/>
    </xf>
    <xf numFmtId="0" fontId="5" fillId="0" borderId="0" xfId="1" applyFont="1" applyAlignment="1" applyProtection="1">
      <alignment horizontal="center" vertical="center" wrapText="1"/>
    </xf>
    <xf numFmtId="0" fontId="4" fillId="0" borderId="0" xfId="1" applyFont="1" applyFill="1" applyBorder="1" applyAlignment="1" applyProtection="1">
      <alignment horizontal="center" vertical="center" wrapText="1"/>
    </xf>
    <xf numFmtId="0" fontId="10" fillId="0" borderId="0" xfId="1" applyFont="1" applyBorder="1" applyProtection="1"/>
    <xf numFmtId="0" fontId="6" fillId="0" borderId="0" xfId="1" applyFont="1" applyProtection="1"/>
    <xf numFmtId="0" fontId="4" fillId="0" borderId="0" xfId="1" applyFont="1" applyAlignment="1" applyProtection="1">
      <alignment horizontal="center" vertical="center" wrapText="1"/>
    </xf>
    <xf numFmtId="0" fontId="1" fillId="0" borderId="0" xfId="50" applyAlignment="1" applyProtection="1">
      <alignment wrapText="1"/>
    </xf>
    <xf numFmtId="0" fontId="1" fillId="0" borderId="0" xfId="50" applyProtection="1"/>
    <xf numFmtId="0" fontId="71" fillId="0" borderId="0" xfId="50" applyFont="1" applyAlignment="1" applyProtection="1">
      <alignment vertical="center" wrapText="1"/>
    </xf>
    <xf numFmtId="0" fontId="40" fillId="0" borderId="0" xfId="50" applyFont="1" applyAlignment="1" applyProtection="1">
      <alignment horizontal="center" wrapText="1"/>
    </xf>
    <xf numFmtId="0" fontId="40" fillId="0" borderId="0" xfId="50" applyFont="1" applyAlignment="1" applyProtection="1">
      <alignment horizontal="center"/>
    </xf>
    <xf numFmtId="0" fontId="72" fillId="0" borderId="0" xfId="50" applyFont="1" applyAlignment="1" applyProtection="1">
      <alignment horizontal="center"/>
    </xf>
    <xf numFmtId="0" fontId="73" fillId="0" borderId="35" xfId="50" applyFont="1" applyBorder="1" applyAlignment="1" applyProtection="1">
      <alignment horizontal="center" vertical="center" wrapText="1"/>
    </xf>
    <xf numFmtId="0" fontId="73" fillId="0" borderId="35" xfId="50" applyFont="1" applyBorder="1" applyAlignment="1" applyProtection="1">
      <alignment horizontal="center" vertical="center"/>
    </xf>
    <xf numFmtId="0" fontId="46" fillId="0" borderId="0" xfId="50" applyFont="1" applyProtection="1"/>
    <xf numFmtId="0" fontId="1" fillId="0" borderId="0" xfId="50" applyAlignment="1" applyProtection="1"/>
    <xf numFmtId="0" fontId="59" fillId="0" borderId="0" xfId="50" applyFont="1" applyProtection="1"/>
    <xf numFmtId="0" fontId="74" fillId="0" borderId="35" xfId="50" applyFont="1" applyBorder="1" applyAlignment="1" applyProtection="1">
      <alignment vertical="center" wrapText="1"/>
    </xf>
    <xf numFmtId="169" fontId="74" fillId="0" borderId="35" xfId="50" applyNumberFormat="1" applyFont="1" applyFill="1" applyBorder="1" applyAlignment="1" applyProtection="1">
      <alignment horizontal="center" vertical="center"/>
    </xf>
    <xf numFmtId="0" fontId="0" fillId="0" borderId="0" xfId="0" applyProtection="1"/>
    <xf numFmtId="3" fontId="74" fillId="0" borderId="35" xfId="50" applyNumberFormat="1" applyFont="1" applyFill="1" applyBorder="1" applyAlignment="1" applyProtection="1">
      <alignment horizontal="center" vertical="center"/>
    </xf>
    <xf numFmtId="9" fontId="74" fillId="0" borderId="35" xfId="50" applyNumberFormat="1" applyFont="1" applyFill="1" applyBorder="1" applyAlignment="1" applyProtection="1">
      <alignment horizontal="center" vertical="center"/>
    </xf>
    <xf numFmtId="176" fontId="74" fillId="0" borderId="35" xfId="50" applyNumberFormat="1" applyFont="1" applyFill="1" applyBorder="1" applyAlignment="1" applyProtection="1">
      <alignment horizontal="center" vertical="center"/>
    </xf>
    <xf numFmtId="9" fontId="0" fillId="0" borderId="0" xfId="67" applyFont="1" applyProtection="1"/>
    <xf numFmtId="0" fontId="74" fillId="0" borderId="0" xfId="50" applyFont="1" applyBorder="1" applyAlignment="1" applyProtection="1">
      <alignment vertical="center" wrapText="1"/>
    </xf>
    <xf numFmtId="176" fontId="74" fillId="0" borderId="0" xfId="50" applyNumberFormat="1" applyFont="1" applyFill="1" applyBorder="1" applyAlignment="1" applyProtection="1">
      <alignment horizontal="center" vertical="center"/>
    </xf>
    <xf numFmtId="0" fontId="74" fillId="0" borderId="0" xfId="50" applyFont="1" applyBorder="1" applyProtection="1"/>
    <xf numFmtId="0" fontId="1" fillId="0" borderId="0" xfId="50" applyBorder="1" applyProtection="1"/>
    <xf numFmtId="0" fontId="73" fillId="26" borderId="35" xfId="50" applyFont="1" applyFill="1" applyBorder="1" applyAlignment="1" applyProtection="1">
      <alignment horizontal="left" vertical="center" wrapText="1"/>
    </xf>
    <xf numFmtId="0" fontId="73" fillId="26" borderId="35" xfId="50" applyFont="1" applyFill="1" applyBorder="1" applyAlignment="1" applyProtection="1">
      <alignment horizontal="center" vertical="center"/>
    </xf>
    <xf numFmtId="167" fontId="74" fillId="0" borderId="35" xfId="50" applyNumberFormat="1" applyFont="1" applyFill="1" applyBorder="1" applyAlignment="1" applyProtection="1">
      <alignment horizontal="center" vertical="center"/>
    </xf>
    <xf numFmtId="0" fontId="74" fillId="0" borderId="0" xfId="50" applyFont="1" applyBorder="1" applyAlignment="1" applyProtection="1">
      <alignment vertical="center"/>
    </xf>
    <xf numFmtId="0" fontId="74" fillId="0" borderId="0" xfId="50" applyFont="1" applyBorder="1" applyAlignment="1" applyProtection="1"/>
    <xf numFmtId="0" fontId="59" fillId="0" borderId="0" xfId="50" applyFont="1" applyBorder="1" applyProtection="1"/>
    <xf numFmtId="0" fontId="73" fillId="26" borderId="43" xfId="50" applyFont="1" applyFill="1" applyBorder="1" applyAlignment="1" applyProtection="1">
      <alignment horizontal="left" vertical="center" wrapText="1"/>
    </xf>
    <xf numFmtId="0" fontId="73" fillId="26" borderId="43" xfId="50" applyFont="1" applyFill="1" applyBorder="1" applyAlignment="1" applyProtection="1">
      <alignment horizontal="center" vertical="center"/>
    </xf>
    <xf numFmtId="0" fontId="73" fillId="27" borderId="35" xfId="50" applyFont="1" applyFill="1" applyBorder="1" applyAlignment="1" applyProtection="1">
      <alignment horizontal="left" vertical="center"/>
    </xf>
    <xf numFmtId="0" fontId="74" fillId="27" borderId="35" xfId="50" applyFont="1" applyFill="1" applyBorder="1" applyAlignment="1" applyProtection="1">
      <alignment horizontal="center" vertical="center"/>
    </xf>
    <xf numFmtId="169" fontId="73" fillId="0" borderId="35" xfId="50" applyNumberFormat="1" applyFont="1" applyFill="1" applyBorder="1" applyAlignment="1" applyProtection="1">
      <alignment horizontal="center" vertical="center"/>
    </xf>
    <xf numFmtId="169" fontId="73" fillId="27" borderId="35" xfId="50" applyNumberFormat="1" applyFont="1" applyFill="1" applyBorder="1" applyAlignment="1" applyProtection="1">
      <alignment horizontal="center" vertical="center"/>
    </xf>
    <xf numFmtId="0" fontId="75" fillId="0" borderId="0" xfId="50" applyFont="1" applyFill="1" applyProtection="1"/>
    <xf numFmtId="0" fontId="2" fillId="0" borderId="0" xfId="50" applyFont="1" applyFill="1" applyProtection="1"/>
    <xf numFmtId="0" fontId="2" fillId="27" borderId="0" xfId="50" applyFont="1" applyFill="1" applyProtection="1"/>
    <xf numFmtId="0" fontId="73" fillId="0" borderId="35" xfId="50" applyFont="1" applyBorder="1" applyAlignment="1" applyProtection="1">
      <alignment vertical="center" wrapText="1"/>
    </xf>
    <xf numFmtId="0" fontId="2" fillId="0" borderId="0" xfId="50" applyFont="1" applyProtection="1"/>
    <xf numFmtId="0" fontId="73" fillId="0" borderId="39" xfId="50" applyFont="1" applyBorder="1" applyAlignment="1" applyProtection="1">
      <alignment vertical="center" wrapText="1"/>
    </xf>
    <xf numFmtId="169" fontId="73" fillId="0" borderId="41" xfId="50" applyNumberFormat="1" applyFont="1" applyFill="1" applyBorder="1" applyAlignment="1" applyProtection="1">
      <alignment horizontal="center" vertical="center"/>
    </xf>
    <xf numFmtId="0" fontId="74" fillId="0" borderId="0" xfId="50" applyFont="1" applyAlignment="1" applyProtection="1">
      <alignment vertical="center" wrapText="1"/>
    </xf>
    <xf numFmtId="0" fontId="74" fillId="0" borderId="0" xfId="50" applyFont="1" applyAlignment="1" applyProtection="1">
      <alignment vertical="center"/>
    </xf>
    <xf numFmtId="0" fontId="74" fillId="0" borderId="0" xfId="50" applyFont="1" applyProtection="1"/>
    <xf numFmtId="0" fontId="74" fillId="0" borderId="0" xfId="50" applyFont="1" applyAlignment="1" applyProtection="1"/>
    <xf numFmtId="0" fontId="38" fillId="0" borderId="0" xfId="50" applyFont="1" applyProtection="1"/>
    <xf numFmtId="0" fontId="74" fillId="0" borderId="35" xfId="50" applyFont="1" applyFill="1" applyBorder="1" applyAlignment="1" applyProtection="1">
      <alignment horizontal="center" vertical="center"/>
    </xf>
    <xf numFmtId="0" fontId="1" fillId="0" borderId="0" xfId="50" applyAlignment="1" applyProtection="1">
      <alignment vertical="center"/>
    </xf>
    <xf numFmtId="169" fontId="74" fillId="27" borderId="35" xfId="50" applyNumberFormat="1" applyFont="1" applyFill="1" applyBorder="1" applyAlignment="1" applyProtection="1">
      <alignment horizontal="center" vertical="center"/>
    </xf>
    <xf numFmtId="169" fontId="59" fillId="0" borderId="35" xfId="50" applyNumberFormat="1" applyFont="1" applyBorder="1" applyAlignment="1" applyProtection="1">
      <alignment vertical="center"/>
    </xf>
    <xf numFmtId="169" fontId="1" fillId="0" borderId="35" xfId="50" applyNumberFormat="1" applyFont="1" applyBorder="1" applyAlignment="1" applyProtection="1">
      <alignment vertical="center"/>
    </xf>
    <xf numFmtId="0" fontId="73" fillId="0" borderId="0" xfId="50" applyFont="1" applyBorder="1" applyAlignment="1" applyProtection="1">
      <alignment vertical="center" wrapText="1"/>
    </xf>
    <xf numFmtId="3" fontId="73" fillId="0" borderId="0" xfId="50" applyNumberFormat="1" applyFont="1" applyFill="1" applyBorder="1" applyAlignment="1" applyProtection="1">
      <alignment horizontal="center" vertical="center"/>
    </xf>
    <xf numFmtId="0" fontId="1" fillId="0" borderId="0" xfId="50" applyBorder="1" applyAlignment="1" applyProtection="1">
      <alignment vertical="center"/>
    </xf>
    <xf numFmtId="0" fontId="73" fillId="26" borderId="35" xfId="50" applyFont="1" applyFill="1" applyBorder="1" applyAlignment="1" applyProtection="1">
      <alignment vertical="center" wrapText="1"/>
    </xf>
    <xf numFmtId="3" fontId="73" fillId="26" borderId="35" xfId="50" applyNumberFormat="1" applyFont="1" applyFill="1" applyBorder="1" applyAlignment="1" applyProtection="1">
      <alignment horizontal="center" vertical="center" wrapText="1"/>
    </xf>
    <xf numFmtId="0" fontId="73" fillId="0" borderId="0" xfId="50" applyFont="1" applyFill="1" applyBorder="1" applyAlignment="1" applyProtection="1">
      <alignment horizontal="center" vertical="center"/>
    </xf>
    <xf numFmtId="0" fontId="60" fillId="0" borderId="0" xfId="50" applyFont="1" applyBorder="1" applyAlignment="1" applyProtection="1">
      <alignment vertical="center"/>
    </xf>
    <xf numFmtId="0" fontId="73" fillId="0" borderId="35" xfId="50" applyFont="1" applyBorder="1" applyAlignment="1" applyProtection="1">
      <alignment horizontal="left" vertical="center" wrapText="1"/>
    </xf>
    <xf numFmtId="0" fontId="38" fillId="0" borderId="0" xfId="50" applyFont="1" applyBorder="1" applyAlignment="1" applyProtection="1">
      <alignment vertical="center"/>
    </xf>
    <xf numFmtId="0" fontId="59" fillId="0" borderId="0" xfId="50" applyFont="1" applyBorder="1" applyAlignment="1" applyProtection="1">
      <alignment vertical="center"/>
    </xf>
    <xf numFmtId="0" fontId="38" fillId="0" borderId="0" xfId="50" applyFont="1" applyAlignment="1" applyProtection="1">
      <alignment wrapText="1"/>
    </xf>
    <xf numFmtId="49" fontId="59" fillId="0" borderId="0" xfId="50" applyNumberFormat="1" applyFont="1" applyProtection="1"/>
    <xf numFmtId="0" fontId="46" fillId="0" borderId="0" xfId="62" applyFont="1" applyAlignment="1">
      <alignment wrapText="1"/>
    </xf>
    <xf numFmtId="0" fontId="46" fillId="0" borderId="0" xfId="50" applyFont="1" applyAlignment="1" applyProtection="1">
      <alignment wrapText="1"/>
    </xf>
    <xf numFmtId="49" fontId="46" fillId="0" borderId="0" xfId="50" applyNumberFormat="1" applyFont="1" applyAlignment="1" applyProtection="1">
      <alignment wrapText="1"/>
    </xf>
    <xf numFmtId="0" fontId="76" fillId="0" borderId="0" xfId="50" applyFont="1" applyAlignment="1" applyProtection="1">
      <alignment wrapText="1"/>
    </xf>
    <xf numFmtId="49" fontId="46" fillId="0" borderId="0" xfId="62" applyNumberFormat="1" applyFont="1" applyAlignment="1">
      <alignment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25" borderId="0" xfId="1" applyFont="1" applyFill="1" applyAlignment="1">
      <alignment horizontal="center" vertical="center"/>
    </xf>
    <xf numFmtId="0" fontId="62"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12" fillId="0" borderId="0" xfId="2" applyFont="1" applyAlignment="1">
      <alignment horizont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7" fillId="0" borderId="0" xfId="1" applyFont="1" applyAlignment="1" applyProtection="1">
      <alignment horizontal="center" vertical="center"/>
    </xf>
    <xf numFmtId="0" fontId="43" fillId="0" borderId="0" xfId="0" applyFont="1" applyFill="1" applyAlignment="1" applyProtection="1">
      <alignment horizontal="center" vertical="center"/>
    </xf>
    <xf numFmtId="0" fontId="5" fillId="0" borderId="0" xfId="1" applyFont="1" applyAlignment="1" applyProtection="1">
      <alignment horizontal="center" vertical="center"/>
    </xf>
    <xf numFmtId="0" fontId="8" fillId="0" borderId="0" xfId="1" applyFont="1" applyAlignment="1" applyProtection="1">
      <alignment horizontal="center" vertical="center"/>
    </xf>
    <xf numFmtId="49" fontId="46" fillId="0" borderId="0" xfId="50" applyNumberFormat="1" applyFont="1" applyAlignment="1" applyProtection="1">
      <alignment horizontal="left" vertical="center" wrapText="1"/>
    </xf>
    <xf numFmtId="0" fontId="8" fillId="0" borderId="0" xfId="1" applyFont="1" applyAlignment="1" applyProtection="1">
      <alignment horizontal="center" vertical="center" wrapText="1"/>
    </xf>
    <xf numFmtId="0" fontId="73" fillId="26" borderId="43" xfId="50" applyFont="1" applyFill="1" applyBorder="1" applyAlignment="1" applyProtection="1">
      <alignment horizontal="left" vertical="center" wrapText="1"/>
    </xf>
    <xf numFmtId="0" fontId="73" fillId="26" borderId="2" xfId="50" applyFont="1" applyFill="1" applyBorder="1" applyAlignment="1" applyProtection="1">
      <alignment horizontal="left" vertical="center" wrapText="1"/>
    </xf>
    <xf numFmtId="0" fontId="73" fillId="26" borderId="43" xfId="50" applyFont="1" applyFill="1" applyBorder="1" applyAlignment="1" applyProtection="1">
      <alignment horizontal="center" vertical="center"/>
    </xf>
    <xf numFmtId="0" fontId="73" fillId="26" borderId="2" xfId="50" applyFont="1" applyFill="1" applyBorder="1" applyAlignment="1" applyProtection="1">
      <alignment horizontal="center" vertical="center"/>
    </xf>
    <xf numFmtId="0" fontId="73" fillId="26" borderId="35" xfId="50" applyFont="1" applyFill="1" applyBorder="1" applyAlignment="1" applyProtection="1">
      <alignment horizontal="center" vertic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27" xfId="2" applyFont="1" applyFill="1" applyBorder="1" applyAlignment="1">
      <alignment horizontal="left" vertical="top" wrapText="1"/>
    </xf>
    <xf numFmtId="0" fontId="41" fillId="0" borderId="30" xfId="2" applyFont="1" applyFill="1" applyBorder="1" applyAlignment="1">
      <alignment horizontal="left" vertical="top" wrapText="1"/>
    </xf>
    <xf numFmtId="0" fontId="41" fillId="0" borderId="28"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0" fontId="66" fillId="0" borderId="20" xfId="0" applyNumberFormat="1" applyFont="1" applyFill="1" applyBorder="1" applyAlignment="1" applyProtection="1">
      <alignment horizontal="left" vertical="top"/>
    </xf>
    <xf numFmtId="0" fontId="68" fillId="0" borderId="36" xfId="0" applyNumberFormat="1" applyFont="1" applyFill="1" applyBorder="1" applyAlignment="1" applyProtection="1">
      <alignment horizontal="center" vertical="center"/>
    </xf>
    <xf numFmtId="0" fontId="66" fillId="0" borderId="0" xfId="0" applyNumberFormat="1" applyFont="1" applyFill="1" applyBorder="1" applyAlignment="1" applyProtection="1">
      <alignment horizontal="left" vertical="top" wrapText="1"/>
    </xf>
    <xf numFmtId="0" fontId="67" fillId="0" borderId="0" xfId="0" applyNumberFormat="1" applyFont="1" applyFill="1" applyBorder="1" applyAlignment="1" applyProtection="1">
      <alignment horizontal="left" vertical="top" wrapText="1"/>
    </xf>
    <xf numFmtId="0" fontId="67" fillId="0" borderId="36" xfId="0" applyNumberFormat="1" applyFont="1" applyFill="1" applyBorder="1" applyAlignment="1" applyProtection="1">
      <alignment horizontal="left" vertical="top" wrapText="1"/>
    </xf>
    <xf numFmtId="0" fontId="70" fillId="0" borderId="39" xfId="0" applyNumberFormat="1" applyFont="1" applyFill="1" applyBorder="1" applyAlignment="1" applyProtection="1">
      <alignment horizontal="left" vertical="center" wrapText="1"/>
    </xf>
    <xf numFmtId="0" fontId="70" fillId="0" borderId="40" xfId="0" applyNumberFormat="1" applyFont="1" applyFill="1" applyBorder="1" applyAlignment="1" applyProtection="1">
      <alignment horizontal="left" vertical="center" wrapText="1"/>
    </xf>
    <xf numFmtId="0" fontId="70" fillId="0" borderId="41" xfId="0" applyNumberFormat="1" applyFont="1" applyFill="1" applyBorder="1" applyAlignment="1" applyProtection="1">
      <alignment horizontal="left" vertical="center" wrapText="1"/>
    </xf>
    <xf numFmtId="0" fontId="66" fillId="0" borderId="42" xfId="0" applyNumberFormat="1" applyFont="1" applyFill="1" applyBorder="1" applyAlignment="1" applyProtection="1">
      <alignment horizontal="left" vertical="top" wrapText="1"/>
    </xf>
    <xf numFmtId="0" fontId="66" fillId="0" borderId="36" xfId="0" applyNumberFormat="1" applyFont="1" applyFill="1" applyBorder="1" applyAlignment="1" applyProtection="1">
      <alignment horizontal="left" vertical="top" wrapText="1"/>
    </xf>
    <xf numFmtId="0" fontId="66" fillId="0" borderId="35" xfId="0" applyNumberFormat="1" applyFont="1" applyFill="1" applyBorder="1" applyAlignment="1" applyProtection="1">
      <alignment horizontal="center" vertical="center" wrapText="1"/>
    </xf>
    <xf numFmtId="0" fontId="66" fillId="0" borderId="35" xfId="0" applyNumberFormat="1" applyFont="1" applyFill="1" applyBorder="1" applyAlignment="1" applyProtection="1">
      <alignment horizontal="center" vertical="center"/>
    </xf>
    <xf numFmtId="0" fontId="66" fillId="0" borderId="20" xfId="0" applyNumberFormat="1" applyFont="1" applyFill="1" applyBorder="1" applyAlignment="1" applyProtection="1">
      <alignment horizontal="center" wrapText="1"/>
    </xf>
    <xf numFmtId="0" fontId="68" fillId="0" borderId="36" xfId="0" applyNumberFormat="1" applyFont="1" applyFill="1" applyBorder="1" applyAlignment="1" applyProtection="1">
      <alignment horizontal="center" vertical="top"/>
    </xf>
    <xf numFmtId="0" fontId="68" fillId="0" borderId="36" xfId="0" applyNumberFormat="1" applyFont="1" applyFill="1" applyBorder="1" applyAlignment="1" applyProtection="1">
      <alignment horizontal="center"/>
    </xf>
    <xf numFmtId="0" fontId="66" fillId="0" borderId="40" xfId="0" applyNumberFormat="1" applyFont="1" applyFill="1" applyBorder="1" applyAlignment="1" applyProtection="1">
      <alignment horizontal="center"/>
    </xf>
    <xf numFmtId="0" fontId="66" fillId="0" borderId="0" xfId="0" applyNumberFormat="1" applyFont="1" applyFill="1" applyBorder="1" applyAlignment="1" applyProtection="1">
      <alignment horizontal="center" wrapText="1"/>
    </xf>
    <xf numFmtId="0" fontId="69" fillId="0" borderId="0" xfId="0" applyNumberFormat="1" applyFont="1" applyFill="1" applyBorder="1" applyAlignment="1" applyProtection="1">
      <alignment horizontal="center"/>
    </xf>
    <xf numFmtId="0" fontId="67" fillId="0" borderId="0" xfId="0" applyNumberFormat="1" applyFont="1" applyFill="1" applyBorder="1" applyAlignment="1" applyProtection="1">
      <alignment horizontal="center" vertical="top"/>
    </xf>
    <xf numFmtId="0" fontId="66" fillId="0" borderId="0" xfId="0" applyNumberFormat="1" applyFont="1" applyFill="1" applyBorder="1" applyAlignment="1" applyProtection="1">
      <alignment horizontal="left" vertical="top"/>
    </xf>
    <xf numFmtId="0" fontId="66" fillId="0" borderId="0" xfId="0" applyNumberFormat="1" applyFont="1" applyFill="1" applyBorder="1" applyAlignment="1" applyProtection="1">
      <alignment vertical="top" wrapText="1"/>
    </xf>
    <xf numFmtId="0" fontId="67" fillId="0" borderId="39" xfId="0" applyNumberFormat="1" applyFont="1" applyFill="1" applyBorder="1" applyAlignment="1" applyProtection="1">
      <alignment horizontal="left" vertical="center" wrapText="1"/>
    </xf>
    <xf numFmtId="0" fontId="67" fillId="0" borderId="40" xfId="0" applyNumberFormat="1" applyFont="1" applyFill="1" applyBorder="1" applyAlignment="1" applyProtection="1">
      <alignment horizontal="left" vertical="center" wrapText="1"/>
    </xf>
    <xf numFmtId="0" fontId="67" fillId="0" borderId="41" xfId="0" applyNumberFormat="1" applyFont="1" applyFill="1" applyBorder="1" applyAlignment="1" applyProtection="1">
      <alignment horizontal="left" vertical="center" wrapText="1"/>
    </xf>
    <xf numFmtId="169" fontId="41" fillId="0" borderId="26" xfId="2" applyNumberFormat="1" applyFont="1" applyFill="1" applyBorder="1" applyAlignment="1">
      <alignment horizontal="justify" vertical="top"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9"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5 2" xfId="70"/>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8"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portal.bashes.ru/Users/ShadrinAV/AppData/Local/Microsoft/Windows/Temporary%20Internet%20Files/Content.Outlook/87FGJQCG/&#1055;&#1088;&#1080;&#1083;&#1086;&#1078;&#1077;&#1085;&#1080;&#1077;%201%20&#1055;&#1040;&#1057;&#1055;&#1054;&#1056;&#1058;%20&#1041;&#1069;%20&#1055;&#1056;&#1048;&#1052;&#1045;&#1056;_&#1101;&#1082;&#1086;&#1085;&#1086;&#1084;&#1080;&#1082;&#107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91;&#1089;&#1080;&#1085;&#1072;/&#1048;&#1085;&#1074;&#1077;&#1089;&#1090;&#1080;&#1094;&#1080;&#1086;&#1085;&#1085;&#1072;&#1103;%20&#1087;&#1088;&#1086;&#1075;&#1088;&#1072;&#1084;&#1084;&#1072;/2022-2026/&#1055;&#1072;&#1089;&#1087;&#1086;&#1088;&#1090;&#1072;%20-%20&#1088;&#1072;&#1089;&#1095;&#1077;&#1090;%20&#1101;&#1082;&#1086;&#1085;&#1086;&#1084;.&#1101;&#1092;&#1092;&#1077;&#1082;&#1090;&#1072;/13.%20&#1056;&#1077;&#1082;&#1086;&#1085;&#1089;&#1090;&#1088;&#1091;&#1082;&#1094;&#1080;&#1103;%20&#1042;&#1051;-6&#1082;&#1042;%20&#1060;-9%20&#1055;&#1057;%20&#1044;&#1091;&#1076;&#1082;&#1080;&#1085;&#1086;-&#1087;&#1088;&#1080;&#1084;&#1077;&#1088;%20&#1085;&#1072;%20&#1043;&#1059;&#10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выпадающие списки"/>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2019 год</v>
          </cell>
        </row>
      </sheetData>
      <sheetData sheetId="1"/>
      <sheetData sheetId="2"/>
      <sheetData sheetId="3"/>
      <sheetData sheetId="4"/>
      <sheetData sheetId="5"/>
      <sheetData sheetId="6">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1.1.2.1 Технологическое присоединение объектов электросетевого хозяйства, принадлежащих  иным сетевым организациям и иным лицам</v>
          </cell>
        </row>
        <row r="6">
          <cell r="E6" t="str">
            <v>1.1.2.2 Технологическое присоединение к электрическим сетям иных сетевых организаций</v>
          </cell>
        </row>
        <row r="7">
          <cell r="E7" t="str">
            <v>1.1.3.1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8">
          <cell r="E8" t="str">
            <v>1.1.3.1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9">
          <cell r="E9" t="str">
            <v>1.1.3.1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v>
          </cell>
        </row>
        <row r="10">
          <cell r="E10" t="str">
            <v>1.1.3.2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1">
          <cell r="E11" t="str">
            <v>1.1.3.2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2">
          <cell r="E12" t="str">
            <v>1.1.3.2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3">
          <cell r="E13"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14">
          <cell r="E14"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15">
          <cell r="E15" t="str">
            <v>1.2.1.1 Реконструкция трансформаторных и иных подстанций</v>
          </cell>
        </row>
        <row r="16">
          <cell r="E16" t="str">
            <v>1.2.1.2 Модернизация, техническое перевооружение трансформаторных и иных подстанций, распределительных пунктов</v>
          </cell>
        </row>
        <row r="17">
          <cell r="E17" t="str">
            <v>1.2.2.1 Реконструкция линий электропередачи</v>
          </cell>
        </row>
        <row r="18">
          <cell r="E18" t="str">
            <v>1.2.2.2 Модернизация, техническое перевооружение линий электропередачи</v>
          </cell>
        </row>
        <row r="19">
          <cell r="E19" t="str">
            <v>1.2.3.1 Установка приборов учета, класс напряжения 0,22 (0,4) кВ</v>
          </cell>
        </row>
        <row r="20">
          <cell r="E20" t="str">
            <v>1.2.3.2 Установка приборов учета, класс напряжения 6 (10) кВ</v>
          </cell>
        </row>
        <row r="21">
          <cell r="E21" t="str">
            <v>1.2.3.3 Установка приборов учета, класс напряжения 35 кВ</v>
          </cell>
        </row>
        <row r="22">
          <cell r="E22" t="str">
            <v>1.2.3.4 Установка приборов учета, класс напряжения 110 кВ и выше</v>
          </cell>
        </row>
        <row r="23">
          <cell r="E23" t="str">
            <v>1.2.3.5 Включение приборов учета в систему сбора и передачи данных, класс напряжения 0,22 (0,4) кВ</v>
          </cell>
        </row>
        <row r="24">
          <cell r="E24" t="str">
            <v>1.2.3.6 Включение приборов учета в систему сбора и передачи данных, класс напряжения 6 (10) кВ</v>
          </cell>
        </row>
        <row r="25">
          <cell r="E25" t="str">
            <v>1.2.3.7 Включение приборов учета в систему сбора и передачи данных, класс напряжения 35 кВ</v>
          </cell>
        </row>
        <row r="26">
          <cell r="E26" t="str">
            <v>1.2.3.8 Включение приборов учета в систему сбора и передачи данных, класс напряжения 110 кВ и выше</v>
          </cell>
        </row>
        <row r="27">
          <cell r="E27" t="str">
            <v>1.2.4.1 Реконструкция прочих объектов основных средств</v>
          </cell>
        </row>
        <row r="28">
          <cell r="E28" t="str">
            <v>1.2.4.2 Модернизация, техническое перевооружение прочих объектов основных средств</v>
          </cell>
        </row>
        <row r="29">
          <cell r="E29" t="str">
            <v>1.3.1 Инвестиционные проекты, предусмотренные схемой и программой развития Единой энергетической системы России</v>
          </cell>
        </row>
        <row r="30">
          <cell r="E30" t="str">
            <v>1.3.2 Инвестиционные проекты, предусмотренные схемой и программой развития субъекта Российской Федерации</v>
          </cell>
        </row>
        <row r="31">
          <cell r="E31" t="str">
            <v>1.4 Прочее новое строительство объектов электросетевого хозяйства</v>
          </cell>
        </row>
        <row r="32">
          <cell r="E32" t="str">
            <v>1.5 Покупка земельных участков для целей реализации инвестиционных проектов</v>
          </cell>
        </row>
        <row r="33">
          <cell r="E33" t="str">
            <v>1.6 Прочие инвестиционные проекты</v>
          </cell>
        </row>
        <row r="38">
          <cell r="E38" t="str">
            <v>АО БЭСК</v>
          </cell>
        </row>
        <row r="39">
          <cell r="E39" t="str">
            <v>ИА ООО Башкирэнерго</v>
          </cell>
        </row>
        <row r="40">
          <cell r="E40" t="str">
            <v>ПО Белебеевские Электрические Сети</v>
          </cell>
        </row>
        <row r="41">
          <cell r="E41" t="str">
            <v>ПО Белорецкие Электрические Сети</v>
          </cell>
        </row>
        <row r="42">
          <cell r="E42" t="str">
            <v>ПО Ишимбайские Электрические Сети</v>
          </cell>
        </row>
        <row r="43">
          <cell r="E43" t="str">
            <v>ПО Кумертауские Электрические Сети</v>
          </cell>
        </row>
        <row r="44">
          <cell r="E44" t="str">
            <v>ПО Нефтекамские Электрические Сети</v>
          </cell>
        </row>
        <row r="45">
          <cell r="E45" t="str">
            <v>ПО Октябрьские Электрические Сети</v>
          </cell>
        </row>
        <row r="46">
          <cell r="E46" t="str">
            <v>ПО Сибайские Электрические Сети</v>
          </cell>
        </row>
        <row r="47">
          <cell r="E47" t="str">
            <v>ПО Северо-Восточные Электрические Сети</v>
          </cell>
        </row>
        <row r="48">
          <cell r="E48" t="str">
            <v>ПО Уфимские Городские Электрические Сети</v>
          </cell>
        </row>
        <row r="49">
          <cell r="E49" t="str">
            <v>ПО Центральные Электрические Сети</v>
          </cell>
        </row>
        <row r="50">
          <cell r="E50" t="str">
            <v>ПО Информационные технологии и связь</v>
          </cell>
        </row>
        <row r="51">
          <cell r="E51" t="str">
            <v>ООО БЭСК Инжиниринг</v>
          </cell>
        </row>
        <row r="55">
          <cell r="E55" t="str">
            <v>П</v>
          </cell>
        </row>
        <row r="56">
          <cell r="E56" t="str">
            <v>С</v>
          </cell>
        </row>
        <row r="57">
          <cell r="E57" t="str">
            <v>К</v>
          </cell>
        </row>
        <row r="58">
          <cell r="E58" t="str">
            <v>И</v>
          </cell>
        </row>
        <row r="59">
          <cell r="E59" t="str">
            <v>Н</v>
          </cell>
        </row>
        <row r="60">
          <cell r="E60" t="str">
            <v>З</v>
          </cell>
        </row>
        <row r="65">
          <cell r="E65" t="str">
            <v>Развитие электрической сети/усиление существующей электрической сети, связанное с подключением новых потребителей</v>
          </cell>
        </row>
        <row r="66">
          <cell r="E66"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67">
          <cell r="E67" t="str">
            <v xml:space="preserve">Повышение надежности оказываемых услуг в сфере электроэнергетики </v>
          </cell>
        </row>
        <row r="68">
          <cell r="E68" t="str">
            <v xml:space="preserve">Повышение качества оказываемых услуг в сфере электроэнергетики </v>
          </cell>
        </row>
        <row r="69">
          <cell r="E69"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70">
          <cell r="E70"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1">
          <cell r="E71" t="str">
            <v>Инвестиции, связанные с деятельностью, не относящейся к сфере электроэнергетики</v>
          </cell>
        </row>
        <row r="75">
          <cell r="E75" t="str">
            <v>модернизация</v>
          </cell>
          <cell r="I75" t="str">
            <v>проектирование</v>
          </cell>
        </row>
        <row r="76">
          <cell r="E76" t="str">
            <v>реконструкция</v>
          </cell>
          <cell r="I76" t="str">
            <v>строительство</v>
          </cell>
        </row>
        <row r="77">
          <cell r="E77" t="str">
            <v>новое строительство</v>
          </cell>
          <cell r="I77" t="str">
            <v>незавершенное строительство – приостановлено</v>
          </cell>
        </row>
        <row r="78">
          <cell r="E78" t="str">
            <v>расширение</v>
          </cell>
          <cell r="I78" t="str">
            <v>законсервировано</v>
          </cell>
        </row>
      </sheetData>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sheetData sheetId="1">
        <row r="22">
          <cell r="C22" t="str">
            <v>1.2.2.1 Реконструкция линий электропередачи</v>
          </cell>
          <cell r="D22">
            <v>0</v>
          </cell>
          <cell r="E22">
            <v>0</v>
          </cell>
        </row>
        <row r="47">
          <cell r="M47">
            <v>0</v>
          </cell>
        </row>
      </sheetData>
      <sheetData sheetId="2"/>
      <sheetData sheetId="3"/>
      <sheetData sheetId="4"/>
      <sheetData sheetId="5"/>
      <sheetData sheetId="6"/>
      <sheetData sheetId="7"/>
      <sheetData sheetId="8"/>
      <sheetData sheetId="9"/>
      <sheetData sheetId="10"/>
      <sheetData sheetId="11"/>
      <sheetData sheetId="12">
        <row r="6">
          <cell r="B6" t="str">
            <v>1.1.1.1 Технологическое присоединение энергопринимающих устройств потребителей максимальной мощностью до 15 кВт включительно</v>
          </cell>
          <cell r="C6">
            <v>0</v>
          </cell>
          <cell r="D6">
            <v>0.12</v>
          </cell>
          <cell r="E6">
            <v>0</v>
          </cell>
          <cell r="F6">
            <v>1.6E-2</v>
          </cell>
          <cell r="G6">
            <v>0</v>
          </cell>
          <cell r="H6">
            <v>10</v>
          </cell>
          <cell r="I6">
            <v>1.2E-2</v>
          </cell>
          <cell r="J6">
            <v>0</v>
          </cell>
          <cell r="K6">
            <v>0</v>
          </cell>
          <cell r="L6">
            <v>0</v>
          </cell>
        </row>
        <row r="7">
          <cell r="B7" t="str">
            <v>1.1.1.2 Технологическое присоединение энергопринимающих устройств потребителей максимальной мощностью до 150 кВт включительно</v>
          </cell>
          <cell r="C7">
            <v>0</v>
          </cell>
          <cell r="D7">
            <v>0.12</v>
          </cell>
          <cell r="E7">
            <v>0</v>
          </cell>
          <cell r="F7">
            <v>1.6E-2</v>
          </cell>
          <cell r="G7">
            <v>0</v>
          </cell>
          <cell r="H7">
            <v>10</v>
          </cell>
          <cell r="I7">
            <v>1.2E-2</v>
          </cell>
          <cell r="J7">
            <v>0</v>
          </cell>
          <cell r="K7">
            <v>0</v>
          </cell>
          <cell r="L7">
            <v>0</v>
          </cell>
        </row>
        <row r="8">
          <cell r="B8" t="str">
            <v>1.1.1.3 Технологическое присоединение энергопринимающих устройств потребителей свыше 150 кВт</v>
          </cell>
          <cell r="C8">
            <v>0</v>
          </cell>
          <cell r="D8">
            <v>0.15</v>
          </cell>
          <cell r="E8">
            <v>0</v>
          </cell>
          <cell r="F8">
            <v>1.6E-2</v>
          </cell>
          <cell r="G8">
            <v>0</v>
          </cell>
          <cell r="H8">
            <v>10</v>
          </cell>
          <cell r="I8">
            <v>1.2E-2</v>
          </cell>
          <cell r="J8">
            <v>0</v>
          </cell>
          <cell r="K8">
            <v>0</v>
          </cell>
          <cell r="L8">
            <v>0</v>
          </cell>
        </row>
        <row r="9">
          <cell r="B9"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cell r="C9">
            <v>0</v>
          </cell>
          <cell r="D9">
            <v>0.12</v>
          </cell>
          <cell r="E9">
            <v>0</v>
          </cell>
          <cell r="F9">
            <v>1.6E-2</v>
          </cell>
          <cell r="G9">
            <v>0</v>
          </cell>
          <cell r="H9">
            <v>10</v>
          </cell>
          <cell r="I9">
            <v>1.2E-2</v>
          </cell>
          <cell r="J9">
            <v>0</v>
          </cell>
          <cell r="K9">
            <v>0</v>
          </cell>
          <cell r="L9">
            <v>0</v>
          </cell>
        </row>
        <row r="10">
          <cell r="B10"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cell r="C10">
            <v>0</v>
          </cell>
          <cell r="D10">
            <v>0.12</v>
          </cell>
          <cell r="E10">
            <v>0</v>
          </cell>
          <cell r="F10">
            <v>0.02</v>
          </cell>
          <cell r="G10">
            <v>0</v>
          </cell>
          <cell r="H10">
            <v>8</v>
          </cell>
          <cell r="I10">
            <v>0.02</v>
          </cell>
          <cell r="J10">
            <v>0</v>
          </cell>
          <cell r="K10">
            <v>0</v>
          </cell>
          <cell r="L10">
            <v>0</v>
          </cell>
        </row>
        <row r="11">
          <cell r="B11" t="str">
            <v>1.2.1.1 Реконструкция трансформаторных и иных подстанций</v>
          </cell>
          <cell r="C11">
            <v>0</v>
          </cell>
          <cell r="D11">
            <v>0.14000000000000001</v>
          </cell>
          <cell r="E11">
            <v>0</v>
          </cell>
          <cell r="F11">
            <v>0.02</v>
          </cell>
          <cell r="G11">
            <v>0</v>
          </cell>
          <cell r="H11">
            <v>15</v>
          </cell>
          <cell r="I11">
            <v>0.02</v>
          </cell>
          <cell r="J11">
            <v>0</v>
          </cell>
          <cell r="K11">
            <v>0</v>
          </cell>
          <cell r="L11">
            <v>0</v>
          </cell>
        </row>
        <row r="12">
          <cell r="B12" t="str">
            <v>1.2.1.1 Реконструкция трансформаторных и иных подстанций (р/с)</v>
          </cell>
          <cell r="C12">
            <v>0</v>
          </cell>
          <cell r="D12">
            <v>0.14000000000000001</v>
          </cell>
          <cell r="E12">
            <v>0</v>
          </cell>
          <cell r="F12">
            <v>0.02</v>
          </cell>
          <cell r="G12">
            <v>0</v>
          </cell>
          <cell r="H12">
            <v>6</v>
          </cell>
          <cell r="I12">
            <v>0.02</v>
          </cell>
          <cell r="J12">
            <v>0</v>
          </cell>
          <cell r="K12">
            <v>0</v>
          </cell>
          <cell r="L12">
            <v>0</v>
          </cell>
        </row>
        <row r="13">
          <cell r="B13" t="str">
            <v>1.2.1.2 Модернизация, техническое перевооружение трансформаторных и иных подстанций, распределительных пунктов</v>
          </cell>
          <cell r="C13">
            <v>0</v>
          </cell>
          <cell r="D13">
            <v>0.14000000000000001</v>
          </cell>
          <cell r="E13">
            <v>0</v>
          </cell>
          <cell r="F13">
            <v>0.02</v>
          </cell>
          <cell r="G13">
            <v>0</v>
          </cell>
          <cell r="H13">
            <v>8</v>
          </cell>
          <cell r="I13">
            <v>0.02</v>
          </cell>
          <cell r="J13">
            <v>0</v>
          </cell>
          <cell r="K13">
            <v>0</v>
          </cell>
          <cell r="L13">
            <v>0</v>
          </cell>
        </row>
        <row r="14">
          <cell r="B14" t="str">
            <v>1.2.2.1 Реконструкция линий электропередачи</v>
          </cell>
          <cell r="C14">
            <v>3.0833300000000001</v>
          </cell>
          <cell r="D14">
            <v>0.14000000000000001</v>
          </cell>
          <cell r="E14">
            <v>0.43166620000000006</v>
          </cell>
          <cell r="F14">
            <v>1.2E-2</v>
          </cell>
          <cell r="G14">
            <v>3.6999960000000005E-2</v>
          </cell>
          <cell r="H14">
            <v>12</v>
          </cell>
          <cell r="I14">
            <v>1.4E-2</v>
          </cell>
          <cell r="J14">
            <v>4.3166620000000003E-2</v>
          </cell>
          <cell r="K14">
            <v>0</v>
          </cell>
          <cell r="L14">
            <v>0</v>
          </cell>
        </row>
        <row r="15">
          <cell r="B15" t="str">
            <v>1.2.2.2 Модернизация, техническое перевооружение линий электропередачи</v>
          </cell>
          <cell r="C15">
            <v>0</v>
          </cell>
          <cell r="D15">
            <v>0.14000000000000001</v>
          </cell>
          <cell r="E15">
            <v>0</v>
          </cell>
          <cell r="F15">
            <v>4.0000000000000001E-3</v>
          </cell>
          <cell r="G15">
            <v>0</v>
          </cell>
          <cell r="H15">
            <v>8</v>
          </cell>
          <cell r="I15">
            <v>8.0000000000000002E-3</v>
          </cell>
          <cell r="J15">
            <v>0</v>
          </cell>
          <cell r="K15">
            <v>0</v>
          </cell>
          <cell r="L15">
            <v>0</v>
          </cell>
        </row>
        <row r="16">
          <cell r="B16" t="str">
            <v>1.2.3.1 Установка приборов учета, класс напряжения 0,22 (0,4) кВ</v>
          </cell>
          <cell r="C16">
            <v>0</v>
          </cell>
          <cell r="D16">
            <v>0.14000000000000001</v>
          </cell>
          <cell r="E16">
            <v>0</v>
          </cell>
          <cell r="F16">
            <v>0.02</v>
          </cell>
          <cell r="G16">
            <v>0</v>
          </cell>
          <cell r="H16">
            <v>0</v>
          </cell>
          <cell r="I16">
            <v>0</v>
          </cell>
          <cell r="J16">
            <v>0</v>
          </cell>
          <cell r="K16">
            <v>0</v>
          </cell>
          <cell r="L16">
            <v>0</v>
          </cell>
        </row>
        <row r="17">
          <cell r="B17" t="str">
            <v>1.2.4.1 Реконструкция прочих объектов основных средств (Антитеррор)</v>
          </cell>
          <cell r="C17">
            <v>0</v>
          </cell>
          <cell r="D17">
            <v>0.12</v>
          </cell>
          <cell r="E17">
            <v>0</v>
          </cell>
          <cell r="F17">
            <v>2.1000000000000001E-2</v>
          </cell>
          <cell r="G17">
            <v>0</v>
          </cell>
          <cell r="H17">
            <v>8</v>
          </cell>
          <cell r="I17">
            <v>1.9E-2</v>
          </cell>
          <cell r="J17">
            <v>0</v>
          </cell>
          <cell r="K17">
            <v>0</v>
          </cell>
          <cell r="L17">
            <v>0</v>
          </cell>
        </row>
        <row r="18">
          <cell r="B18" t="str">
            <v>1.2.4.1 Реконструкция прочих объектов основных средств (Пожарная безопасность)</v>
          </cell>
          <cell r="C18">
            <v>0</v>
          </cell>
          <cell r="D18">
            <v>0.12</v>
          </cell>
          <cell r="E18">
            <v>0</v>
          </cell>
          <cell r="F18">
            <v>0.03</v>
          </cell>
          <cell r="G18">
            <v>0</v>
          </cell>
          <cell r="H18">
            <v>0</v>
          </cell>
          <cell r="I18">
            <v>0</v>
          </cell>
          <cell r="J18">
            <v>0</v>
          </cell>
          <cell r="K18">
            <v>0</v>
          </cell>
          <cell r="L18">
            <v>0</v>
          </cell>
        </row>
        <row r="19">
          <cell r="B19" t="str">
            <v>1.2.4.1 Реконструкция прочих объектов основных средств (ИТиС)</v>
          </cell>
          <cell r="C19">
            <v>0</v>
          </cell>
          <cell r="D19">
            <v>0.14000000000000001</v>
          </cell>
          <cell r="E19">
            <v>0</v>
          </cell>
          <cell r="F19">
            <v>2.1000000000000001E-2</v>
          </cell>
          <cell r="G19">
            <v>0</v>
          </cell>
          <cell r="H19">
            <v>8</v>
          </cell>
          <cell r="I19">
            <v>1.9E-2</v>
          </cell>
          <cell r="J19">
            <v>0</v>
          </cell>
          <cell r="K19">
            <v>0</v>
          </cell>
          <cell r="L19">
            <v>0</v>
          </cell>
        </row>
        <row r="20">
          <cell r="B20" t="str">
            <v>1.2.4.1 Реконструкция прочих объектов основных средств</v>
          </cell>
          <cell r="C20">
            <v>0</v>
          </cell>
          <cell r="D20">
            <v>0.14000000000000001</v>
          </cell>
          <cell r="E20">
            <v>0</v>
          </cell>
          <cell r="F20">
            <v>0.02</v>
          </cell>
          <cell r="G20">
            <v>0</v>
          </cell>
          <cell r="H20">
            <v>12</v>
          </cell>
          <cell r="I20">
            <v>0.02</v>
          </cell>
          <cell r="J20">
            <v>0</v>
          </cell>
          <cell r="K20">
            <v>0</v>
          </cell>
          <cell r="L20">
            <v>0</v>
          </cell>
        </row>
        <row r="21">
          <cell r="B21" t="str">
            <v>1.2.4.2 Модернизация, техническое перевооружение прочих объектов основных средств</v>
          </cell>
          <cell r="C21">
            <v>0</v>
          </cell>
          <cell r="D21">
            <v>0.12</v>
          </cell>
          <cell r="E21">
            <v>0</v>
          </cell>
          <cell r="F21">
            <v>0.02</v>
          </cell>
          <cell r="G21">
            <v>0</v>
          </cell>
          <cell r="H21">
            <v>8</v>
          </cell>
          <cell r="I21">
            <v>0.02</v>
          </cell>
          <cell r="J21">
            <v>0</v>
          </cell>
          <cell r="K21">
            <v>0</v>
          </cell>
          <cell r="L21">
            <v>0</v>
          </cell>
        </row>
        <row r="22">
          <cell r="B22" t="str">
            <v>1.3.2 Инвестиционные проекты, предусмотренные схемой и программой развития субъекта Российской Федерации</v>
          </cell>
          <cell r="C22">
            <v>0</v>
          </cell>
          <cell r="D22">
            <v>0.12</v>
          </cell>
          <cell r="E22">
            <v>0</v>
          </cell>
          <cell r="F22">
            <v>0.02</v>
          </cell>
          <cell r="G22">
            <v>0</v>
          </cell>
          <cell r="H22">
            <v>12</v>
          </cell>
          <cell r="I22">
            <v>0.02</v>
          </cell>
          <cell r="J22">
            <v>0</v>
          </cell>
          <cell r="K22">
            <v>0</v>
          </cell>
          <cell r="L22">
            <v>0</v>
          </cell>
        </row>
        <row r="23">
          <cell r="B23" t="str">
            <v>1.4 Прочее новое строительство объектов электросетевого хозяйства (р/с)</v>
          </cell>
          <cell r="C23">
            <v>0</v>
          </cell>
          <cell r="D23">
            <v>0.12</v>
          </cell>
          <cell r="E23">
            <v>0</v>
          </cell>
          <cell r="F23">
            <v>1.2E-2</v>
          </cell>
          <cell r="G23">
            <v>0</v>
          </cell>
          <cell r="H23">
            <v>12</v>
          </cell>
          <cell r="I23">
            <v>1.4E-2</v>
          </cell>
          <cell r="J23">
            <v>0</v>
          </cell>
          <cell r="K23">
            <v>0</v>
          </cell>
          <cell r="L23">
            <v>0</v>
          </cell>
        </row>
        <row r="24">
          <cell r="B24" t="str">
            <v>1.4 Прочее новое строительство объектов электросетевого хозяйства (ИТиС)</v>
          </cell>
          <cell r="C24">
            <v>0</v>
          </cell>
          <cell r="D24">
            <v>0.14000000000000001</v>
          </cell>
          <cell r="E24">
            <v>0</v>
          </cell>
          <cell r="F24">
            <v>2.1000000000000001E-2</v>
          </cell>
          <cell r="G24">
            <v>0</v>
          </cell>
          <cell r="H24">
            <v>8</v>
          </cell>
          <cell r="I24">
            <v>1.9E-2</v>
          </cell>
          <cell r="J24">
            <v>0</v>
          </cell>
          <cell r="K24">
            <v>0</v>
          </cell>
          <cell r="L24">
            <v>0</v>
          </cell>
        </row>
        <row r="25">
          <cell r="B25" t="str">
            <v>1.4 Прочее новое строительство объектов электросетевого хозяйства</v>
          </cell>
          <cell r="C25">
            <v>0</v>
          </cell>
          <cell r="D25">
            <v>0.12</v>
          </cell>
          <cell r="E25">
            <v>0</v>
          </cell>
          <cell r="F25">
            <v>2.1000000000000001E-2</v>
          </cell>
          <cell r="G25">
            <v>0</v>
          </cell>
          <cell r="H25">
            <v>8</v>
          </cell>
          <cell r="I25">
            <v>1.9E-2</v>
          </cell>
          <cell r="J25">
            <v>0</v>
          </cell>
          <cell r="K25">
            <v>0</v>
          </cell>
          <cell r="L25">
            <v>0</v>
          </cell>
        </row>
        <row r="26">
          <cell r="B26" t="str">
            <v>1.6 Прочие инвестиционные проекты (НИОКР)</v>
          </cell>
          <cell r="C26">
            <v>0</v>
          </cell>
          <cell r="D26">
            <v>0.15</v>
          </cell>
          <cell r="E26">
            <v>0</v>
          </cell>
          <cell r="F26">
            <v>0</v>
          </cell>
          <cell r="G26">
            <v>0</v>
          </cell>
          <cell r="H26">
            <v>0</v>
          </cell>
          <cell r="I26">
            <v>0</v>
          </cell>
          <cell r="J26">
            <v>0</v>
          </cell>
          <cell r="K26">
            <v>0</v>
          </cell>
          <cell r="L26">
            <v>0</v>
          </cell>
        </row>
        <row r="27">
          <cell r="B27" t="str">
            <v>1.6 Прочие инвестиционные проекты (ОНМ)</v>
          </cell>
          <cell r="C27">
            <v>0</v>
          </cell>
          <cell r="D27">
            <v>0.14000000000000001</v>
          </cell>
          <cell r="E27">
            <v>0</v>
          </cell>
          <cell r="F27">
            <v>0.01</v>
          </cell>
          <cell r="G27">
            <v>0</v>
          </cell>
          <cell r="H27">
            <v>3</v>
          </cell>
          <cell r="I27">
            <v>0.03</v>
          </cell>
          <cell r="J27">
            <v>0</v>
          </cell>
          <cell r="K27">
            <v>0</v>
          </cell>
          <cell r="L27">
            <v>0</v>
          </cell>
        </row>
      </sheetData>
      <sheetData sheetId="13">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6">
          <cell r="E6"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7">
          <cell r="E7" t="str">
            <v>1.2.1.1 Реконструкция трансформаторных и иных подстанций</v>
          </cell>
        </row>
        <row r="8">
          <cell r="E8" t="str">
            <v>1.2.1.1 Реконструкция трансформаторных и иных подстанций (р/с)</v>
          </cell>
        </row>
        <row r="9">
          <cell r="E9" t="str">
            <v>1.2.1.2 Модернизация, техническое перевооружение трансформаторных и иных подстанций, распределительных пунктов</v>
          </cell>
        </row>
        <row r="10">
          <cell r="E10" t="str">
            <v>1.2.2.1 Реконструкция линий электропередачи</v>
          </cell>
        </row>
        <row r="11">
          <cell r="E11" t="str">
            <v>1.2.2.2 Модернизация, техническое перевооружение линий электропередачи</v>
          </cell>
        </row>
        <row r="12">
          <cell r="E12" t="str">
            <v>1.2.3.1 Установка приборов учета, класс напряжения 0,22 (0,4) кВ</v>
          </cell>
        </row>
        <row r="13">
          <cell r="E13" t="str">
            <v>1.2.4.1 Реконструкция прочих объектов основных средств (Антитеррор)</v>
          </cell>
        </row>
        <row r="14">
          <cell r="E14" t="str">
            <v>1.2.4.1 Реконструкция прочих объектов основных средств (Пожарная безопасность)</v>
          </cell>
        </row>
        <row r="15">
          <cell r="E15" t="str">
            <v>1.2.4.1 Реконструкция прочих объектов основных средств (ИТиС)</v>
          </cell>
        </row>
        <row r="16">
          <cell r="E16" t="str">
            <v>1.2.4.1 Реконструкция прочих объектов основных средств</v>
          </cell>
        </row>
        <row r="17">
          <cell r="E17" t="str">
            <v>1.2.4.2 Модернизация, техническое перевооружение прочих объектов основных средств</v>
          </cell>
        </row>
        <row r="18">
          <cell r="E18" t="str">
            <v>1.3.2 Инвестиционные проекты, предусмотренные схемой и программой развития субъекта Российской Федерации</v>
          </cell>
        </row>
        <row r="19">
          <cell r="E19" t="str">
            <v>1.4 Прочее новое строительство объектов электросетевого хозяйства (р/с)</v>
          </cell>
        </row>
        <row r="20">
          <cell r="E20" t="str">
            <v>1.4 Прочее новое строительство объектов электросетевого хозяйства (ИТиС)</v>
          </cell>
        </row>
        <row r="21">
          <cell r="E21" t="str">
            <v>1.4 Прочее новое строительство объектов электросетевого хозяйства</v>
          </cell>
        </row>
        <row r="22">
          <cell r="E22" t="str">
            <v>1.6 Прочие инвестиционные проекты (НИОКР)</v>
          </cell>
        </row>
        <row r="23">
          <cell r="E23" t="str">
            <v>1.6 Прочие инвестиционные проекты (ОНМ)</v>
          </cell>
        </row>
        <row r="45">
          <cell r="E45" t="str">
            <v>АО БЭСК</v>
          </cell>
        </row>
        <row r="46">
          <cell r="E46" t="str">
            <v>ИА ООО Башкирэнерго</v>
          </cell>
        </row>
        <row r="47">
          <cell r="E47" t="str">
            <v>ПО Белебеевские Электрические Сети</v>
          </cell>
        </row>
        <row r="48">
          <cell r="E48" t="str">
            <v>ПО Белорецкие Электрические Сети</v>
          </cell>
        </row>
        <row r="49">
          <cell r="E49" t="str">
            <v>ПО Ишимбайские Электрические Сети</v>
          </cell>
        </row>
        <row r="50">
          <cell r="E50" t="str">
            <v>ПО Кумертауские Электрические Сети</v>
          </cell>
        </row>
        <row r="51">
          <cell r="E51" t="str">
            <v>ПО Нефтекамские Электрические Сети</v>
          </cell>
        </row>
        <row r="52">
          <cell r="E52" t="str">
            <v>ПО Октябрьские Электрические Сети</v>
          </cell>
        </row>
        <row r="53">
          <cell r="E53" t="str">
            <v>ПО Сибайские Электрические Сети</v>
          </cell>
        </row>
        <row r="54">
          <cell r="E54" t="str">
            <v>ПО Северо-Восточные Электрические Сети</v>
          </cell>
        </row>
        <row r="55">
          <cell r="E55" t="str">
            <v>ПО Уфимские Городские Электрические Сети</v>
          </cell>
        </row>
        <row r="56">
          <cell r="E56" t="str">
            <v>ПО Центральные Электрические Сети</v>
          </cell>
        </row>
        <row r="57">
          <cell r="E57" t="str">
            <v>ПО Информационные технологии и связь</v>
          </cell>
        </row>
        <row r="58">
          <cell r="E58" t="str">
            <v>ООО БЭСК Инжиниринг</v>
          </cell>
        </row>
        <row r="73">
          <cell r="E73" t="str">
            <v>1 Развитие электрической сети/усиление существующей электрической сети, связанное с подключением новых потребителей</v>
          </cell>
        </row>
        <row r="74">
          <cell r="E74" t="str">
            <v>2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75">
          <cell r="E75" t="str">
            <v xml:space="preserve">3 Повышение надежности оказываемых услуг в сфере электроэнергетики </v>
          </cell>
        </row>
        <row r="76">
          <cell r="E76" t="str">
            <v xml:space="preserve">4 Повышение качества оказываемых услуг в сфере электроэнергетики </v>
          </cell>
        </row>
        <row r="77">
          <cell r="E77" t="str">
            <v>5.1 Выполнение требований законодательства Российской Федерации</v>
          </cell>
        </row>
        <row r="78">
          <cell r="E78" t="str">
            <v>5.2 Выполнение предписаний органов исполнительной власти</v>
          </cell>
        </row>
        <row r="79">
          <cell r="E79" t="str">
            <v>5.3 Выполнение требований регламентов рынков электрической энергии</v>
          </cell>
        </row>
        <row r="80">
          <cell r="E80" t="str">
            <v>6.1 Обеспечение текущей деятельности в сфере электроэнергетики, в том числе развитие информационной инфраструктуры</v>
          </cell>
        </row>
        <row r="81">
          <cell r="E81" t="str">
            <v>6.2 Обеспечение текущей деятельности в сфере электроэнергетики, в том числе хозяйственное обеспечение деятельности</v>
          </cell>
        </row>
        <row r="82">
          <cell r="E82" t="str">
            <v>7 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92D050"/>
    <pageSetUpPr fitToPage="1"/>
  </sheetPr>
  <dimension ref="A1:U337"/>
  <sheetViews>
    <sheetView tabSelected="1" view="pageBreakPreview" topLeftCell="A46" zoomScaleSheetLayoutView="100" workbookViewId="0">
      <selection activeCell="C66" sqref="C66"/>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20" style="1" customWidth="1"/>
    <col min="7" max="7" width="25.5703125" style="1" customWidth="1"/>
    <col min="8" max="8" width="16.42578125" style="1" customWidth="1"/>
    <col min="9" max="16384" width="9.140625" style="1"/>
  </cols>
  <sheetData>
    <row r="1" spans="1:21" s="11" customFormat="1" ht="18.75" customHeight="1" x14ac:dyDescent="0.2">
      <c r="A1" s="17"/>
      <c r="C1" s="37" t="s">
        <v>66</v>
      </c>
      <c r="F1" s="15"/>
    </row>
    <row r="2" spans="1:21" s="11" customFormat="1" ht="18.75" customHeight="1" x14ac:dyDescent="0.3">
      <c r="A2" s="17"/>
      <c r="C2" s="14" t="s">
        <v>8</v>
      </c>
      <c r="F2" s="15"/>
    </row>
    <row r="3" spans="1:21" s="11" customFormat="1" ht="18.75" x14ac:dyDescent="0.3">
      <c r="A3" s="16"/>
      <c r="C3" s="14" t="s">
        <v>435</v>
      </c>
      <c r="F3" s="15"/>
    </row>
    <row r="4" spans="1:21" s="11" customFormat="1" ht="18.75" x14ac:dyDescent="0.3">
      <c r="A4" s="16"/>
      <c r="F4" s="15"/>
      <c r="G4" s="14"/>
    </row>
    <row r="5" spans="1:21" s="11" customFormat="1" ht="15.75" x14ac:dyDescent="0.25">
      <c r="A5" s="401" t="s">
        <v>460</v>
      </c>
      <c r="B5" s="401"/>
      <c r="C5" s="401"/>
      <c r="D5" s="157"/>
      <c r="E5" s="157"/>
      <c r="F5" s="157"/>
      <c r="G5" s="157"/>
      <c r="H5" s="157"/>
      <c r="I5" s="157"/>
    </row>
    <row r="6" spans="1:21" s="11" customFormat="1" ht="18.75" x14ac:dyDescent="0.3">
      <c r="A6" s="16"/>
      <c r="F6" s="15"/>
      <c r="G6" s="14"/>
    </row>
    <row r="7" spans="1:21" s="11" customFormat="1" ht="18.75" x14ac:dyDescent="0.2">
      <c r="A7" s="405" t="s">
        <v>7</v>
      </c>
      <c r="B7" s="405"/>
      <c r="C7" s="405"/>
      <c r="D7" s="12"/>
      <c r="E7" s="12"/>
      <c r="F7" s="12"/>
      <c r="G7" s="12"/>
      <c r="H7" s="12"/>
      <c r="I7" s="12"/>
      <c r="J7" s="12"/>
      <c r="K7" s="12"/>
      <c r="L7" s="12"/>
      <c r="M7" s="12"/>
      <c r="N7" s="12"/>
      <c r="O7" s="12"/>
      <c r="P7" s="12"/>
      <c r="Q7" s="12"/>
      <c r="R7" s="12"/>
      <c r="S7" s="12"/>
      <c r="T7" s="12"/>
      <c r="U7" s="12"/>
    </row>
    <row r="8" spans="1:21" s="11" customFormat="1" ht="18.75" x14ac:dyDescent="0.2">
      <c r="A8" s="13"/>
      <c r="B8" s="13"/>
      <c r="C8" s="13"/>
      <c r="D8" s="13"/>
      <c r="E8" s="13"/>
      <c r="F8" s="13"/>
      <c r="G8" s="13"/>
      <c r="H8" s="12"/>
      <c r="I8" s="12"/>
      <c r="J8" s="12"/>
      <c r="K8" s="12"/>
      <c r="L8" s="12"/>
      <c r="M8" s="12"/>
      <c r="N8" s="12"/>
      <c r="O8" s="12"/>
      <c r="P8" s="12"/>
      <c r="Q8" s="12"/>
      <c r="R8" s="12"/>
      <c r="S8" s="12"/>
      <c r="T8" s="12"/>
      <c r="U8" s="12"/>
    </row>
    <row r="9" spans="1:21" s="11" customFormat="1" ht="18.75" x14ac:dyDescent="0.2">
      <c r="A9" s="406" t="s">
        <v>442</v>
      </c>
      <c r="B9" s="406"/>
      <c r="C9" s="406"/>
      <c r="D9" s="7"/>
      <c r="E9" s="7"/>
      <c r="F9" s="7"/>
      <c r="G9" s="7"/>
      <c r="H9" s="12"/>
      <c r="I9" s="12"/>
      <c r="J9" s="12"/>
      <c r="K9" s="12"/>
      <c r="L9" s="12"/>
      <c r="M9" s="12"/>
      <c r="N9" s="12"/>
      <c r="O9" s="12"/>
      <c r="P9" s="12"/>
      <c r="Q9" s="12"/>
      <c r="R9" s="12"/>
      <c r="S9" s="12"/>
      <c r="T9" s="12"/>
      <c r="U9" s="12"/>
    </row>
    <row r="10" spans="1:21" s="11" customFormat="1" ht="18.75" x14ac:dyDescent="0.2">
      <c r="A10" s="402" t="s">
        <v>6</v>
      </c>
      <c r="B10" s="402"/>
      <c r="C10" s="402"/>
      <c r="D10" s="5"/>
      <c r="E10" s="5"/>
      <c r="F10" s="5"/>
      <c r="G10" s="5"/>
      <c r="H10" s="12"/>
      <c r="I10" s="12"/>
      <c r="J10" s="12"/>
      <c r="K10" s="12"/>
      <c r="L10" s="12"/>
      <c r="M10" s="12"/>
      <c r="N10" s="12"/>
      <c r="O10" s="12"/>
      <c r="P10" s="12"/>
      <c r="Q10" s="12"/>
      <c r="R10" s="12"/>
      <c r="S10" s="12"/>
      <c r="T10" s="12"/>
      <c r="U10" s="12"/>
    </row>
    <row r="11" spans="1:21" s="11" customFormat="1" ht="18.75" x14ac:dyDescent="0.2">
      <c r="A11" s="13"/>
      <c r="B11" s="13"/>
      <c r="C11" s="13"/>
      <c r="D11" s="13"/>
      <c r="E11" s="13"/>
      <c r="F11" s="13"/>
      <c r="G11" s="13"/>
      <c r="H11" s="12"/>
      <c r="I11" s="12"/>
      <c r="J11" s="12"/>
      <c r="K11" s="12"/>
      <c r="L11" s="12"/>
      <c r="M11" s="12"/>
      <c r="N11" s="12"/>
      <c r="O11" s="12"/>
      <c r="P11" s="12"/>
      <c r="Q11" s="12"/>
      <c r="R11" s="12"/>
      <c r="S11" s="12"/>
      <c r="T11" s="12"/>
      <c r="U11" s="12"/>
    </row>
    <row r="12" spans="1:21" s="11" customFormat="1" ht="18.75" x14ac:dyDescent="0.2">
      <c r="A12" s="407" t="s">
        <v>461</v>
      </c>
      <c r="B12" s="407"/>
      <c r="C12" s="407"/>
      <c r="D12" s="7"/>
      <c r="E12" s="7"/>
      <c r="F12" s="7"/>
      <c r="G12" s="7"/>
      <c r="H12" s="12"/>
      <c r="I12" s="12"/>
      <c r="J12" s="12"/>
      <c r="K12" s="12"/>
      <c r="L12" s="12"/>
      <c r="M12" s="12"/>
      <c r="N12" s="12"/>
      <c r="O12" s="12"/>
      <c r="P12" s="12"/>
      <c r="Q12" s="12"/>
      <c r="R12" s="12"/>
      <c r="S12" s="12"/>
      <c r="T12" s="12"/>
      <c r="U12" s="12"/>
    </row>
    <row r="13" spans="1:21" s="11" customFormat="1" ht="18.75" x14ac:dyDescent="0.2">
      <c r="A13" s="402" t="s">
        <v>5</v>
      </c>
      <c r="B13" s="402"/>
      <c r="C13" s="402"/>
      <c r="D13" s="5"/>
      <c r="E13" s="5"/>
      <c r="F13" s="5"/>
      <c r="G13" s="5"/>
      <c r="H13" s="12"/>
      <c r="I13" s="12"/>
      <c r="J13" s="12"/>
      <c r="K13" s="12"/>
      <c r="L13" s="12"/>
      <c r="M13" s="12"/>
      <c r="N13" s="12"/>
      <c r="O13" s="12"/>
      <c r="P13" s="12"/>
      <c r="Q13" s="12"/>
      <c r="R13" s="12"/>
      <c r="S13" s="12"/>
      <c r="T13" s="12"/>
      <c r="U13" s="12"/>
    </row>
    <row r="14" spans="1:21" s="8" customFormat="1" ht="15.75" customHeight="1" x14ac:dyDescent="0.2">
      <c r="A14" s="9"/>
      <c r="B14" s="9"/>
      <c r="C14" s="9"/>
      <c r="D14" s="9"/>
      <c r="E14" s="9"/>
      <c r="F14" s="9"/>
      <c r="G14" s="9"/>
      <c r="H14" s="9"/>
      <c r="I14" s="9"/>
      <c r="J14" s="9"/>
      <c r="K14" s="9"/>
      <c r="L14" s="9"/>
      <c r="M14" s="9"/>
      <c r="N14" s="9"/>
      <c r="O14" s="9"/>
      <c r="P14" s="9"/>
      <c r="Q14" s="9"/>
      <c r="R14" s="9"/>
      <c r="S14" s="9"/>
      <c r="T14" s="9"/>
      <c r="U14" s="9"/>
    </row>
    <row r="15" spans="1:21" s="3" customFormat="1" ht="46.5" customHeight="1" x14ac:dyDescent="0.2">
      <c r="A15" s="408" t="s">
        <v>469</v>
      </c>
      <c r="B15" s="408"/>
      <c r="C15" s="408"/>
      <c r="D15" s="7"/>
      <c r="E15" s="7"/>
      <c r="F15" s="7"/>
      <c r="G15" s="7"/>
      <c r="H15" s="7"/>
      <c r="I15" s="7"/>
      <c r="J15" s="7"/>
      <c r="K15" s="7"/>
      <c r="L15" s="7"/>
      <c r="M15" s="7"/>
      <c r="N15" s="7"/>
      <c r="O15" s="7"/>
      <c r="P15" s="7"/>
      <c r="Q15" s="7"/>
      <c r="R15" s="7"/>
      <c r="S15" s="7"/>
      <c r="T15" s="7"/>
      <c r="U15" s="7"/>
    </row>
    <row r="16" spans="1:21" s="3" customFormat="1" ht="15" customHeight="1" x14ac:dyDescent="0.2">
      <c r="A16" s="402" t="s">
        <v>4</v>
      </c>
      <c r="B16" s="402"/>
      <c r="C16" s="402"/>
      <c r="D16" s="5"/>
      <c r="E16" s="5"/>
      <c r="F16" s="5"/>
      <c r="G16" s="5"/>
      <c r="H16" s="5"/>
      <c r="I16" s="5"/>
      <c r="J16" s="5"/>
      <c r="K16" s="5"/>
      <c r="L16" s="5"/>
      <c r="M16" s="5"/>
      <c r="N16" s="5"/>
      <c r="O16" s="5"/>
      <c r="P16" s="5"/>
      <c r="Q16" s="5"/>
      <c r="R16" s="5"/>
      <c r="S16" s="5"/>
      <c r="T16" s="5"/>
      <c r="U16" s="5"/>
    </row>
    <row r="17" spans="1:21" s="3" customFormat="1" ht="15" customHeight="1" x14ac:dyDescent="0.2">
      <c r="A17" s="4"/>
      <c r="B17" s="4"/>
      <c r="C17" s="4"/>
      <c r="D17" s="4"/>
      <c r="E17" s="4"/>
      <c r="F17" s="4"/>
      <c r="G17" s="4"/>
      <c r="H17" s="4"/>
      <c r="I17" s="4"/>
      <c r="J17" s="4"/>
      <c r="K17" s="4"/>
      <c r="L17" s="4"/>
      <c r="M17" s="4"/>
      <c r="N17" s="4"/>
      <c r="O17" s="4"/>
      <c r="P17" s="4"/>
      <c r="Q17" s="4"/>
      <c r="R17" s="4"/>
    </row>
    <row r="18" spans="1:21" s="3" customFormat="1" ht="25.5" customHeight="1" x14ac:dyDescent="0.2">
      <c r="A18" s="403" t="s">
        <v>404</v>
      </c>
      <c r="B18" s="404"/>
      <c r="C18" s="404"/>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6" t="s">
        <v>64</v>
      </c>
      <c r="C20" s="35"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41.25" customHeight="1" x14ac:dyDescent="0.2">
      <c r="A22" s="23" t="s">
        <v>62</v>
      </c>
      <c r="B22" s="39" t="s">
        <v>251</v>
      </c>
      <c r="C22" s="35" t="s">
        <v>453</v>
      </c>
      <c r="D22" s="28"/>
      <c r="E22" s="28"/>
      <c r="F22" s="28"/>
      <c r="G22" s="28"/>
      <c r="H22" s="27"/>
      <c r="I22" s="27"/>
      <c r="J22" s="27"/>
      <c r="K22" s="27"/>
      <c r="L22" s="27"/>
      <c r="M22" s="27"/>
      <c r="N22" s="27"/>
      <c r="O22" s="27"/>
      <c r="P22" s="27"/>
      <c r="Q22" s="27"/>
      <c r="R22" s="27"/>
      <c r="S22" s="26"/>
      <c r="T22" s="26"/>
      <c r="U22" s="26"/>
    </row>
    <row r="23" spans="1:21" s="3" customFormat="1" ht="43.5" customHeight="1" x14ac:dyDescent="0.2">
      <c r="A23" s="23" t="s">
        <v>61</v>
      </c>
      <c r="B23" s="34" t="s">
        <v>423</v>
      </c>
      <c r="C23" s="220" t="s">
        <v>438</v>
      </c>
      <c r="D23" s="28"/>
      <c r="E23" s="28"/>
      <c r="F23" s="28"/>
      <c r="G23" s="28"/>
      <c r="H23" s="27"/>
      <c r="I23" s="27"/>
      <c r="J23" s="27"/>
      <c r="K23" s="27"/>
      <c r="L23" s="27"/>
      <c r="M23" s="27"/>
      <c r="N23" s="27"/>
      <c r="O23" s="27"/>
      <c r="P23" s="27"/>
      <c r="Q23" s="27"/>
      <c r="R23" s="27"/>
      <c r="S23" s="26"/>
      <c r="T23" s="26"/>
      <c r="U23" s="26"/>
    </row>
    <row r="24" spans="1:21" s="30" customFormat="1" ht="58.5" customHeight="1" x14ac:dyDescent="0.2">
      <c r="A24" s="23" t="s">
        <v>60</v>
      </c>
      <c r="B24" s="154" t="s">
        <v>354</v>
      </c>
      <c r="C24" s="164" t="s">
        <v>442</v>
      </c>
      <c r="D24" s="33"/>
      <c r="E24" s="33"/>
      <c r="F24" s="33"/>
      <c r="G24" s="32"/>
      <c r="H24" s="32"/>
      <c r="I24" s="32"/>
      <c r="J24" s="32"/>
      <c r="K24" s="32"/>
      <c r="L24" s="32"/>
      <c r="M24" s="32"/>
      <c r="N24" s="32"/>
      <c r="O24" s="32"/>
      <c r="P24" s="32"/>
      <c r="Q24" s="32"/>
      <c r="R24" s="31"/>
      <c r="S24" s="31"/>
      <c r="T24" s="31"/>
      <c r="U24" s="31"/>
    </row>
    <row r="25" spans="1:21" s="30" customFormat="1" ht="42.75" customHeight="1" x14ac:dyDescent="0.2">
      <c r="A25" s="23" t="s">
        <v>59</v>
      </c>
      <c r="B25" s="154" t="s">
        <v>72</v>
      </c>
      <c r="C25" s="192" t="s">
        <v>429</v>
      </c>
      <c r="D25" s="33"/>
      <c r="E25" s="33"/>
      <c r="F25" s="33"/>
      <c r="G25" s="32"/>
      <c r="H25" s="32"/>
      <c r="I25" s="32"/>
      <c r="J25" s="32"/>
      <c r="K25" s="32"/>
      <c r="L25" s="32"/>
      <c r="M25" s="32"/>
      <c r="N25" s="32"/>
      <c r="O25" s="32"/>
      <c r="P25" s="32"/>
      <c r="Q25" s="32"/>
      <c r="R25" s="31"/>
      <c r="S25" s="31"/>
      <c r="T25" s="31"/>
      <c r="U25" s="31"/>
    </row>
    <row r="26" spans="1:21" s="30" customFormat="1" ht="51.75" customHeight="1" x14ac:dyDescent="0.2">
      <c r="A26" s="23" t="s">
        <v>57</v>
      </c>
      <c r="B26" s="154" t="s">
        <v>71</v>
      </c>
      <c r="C26" s="164" t="s">
        <v>462</v>
      </c>
      <c r="D26" s="33"/>
      <c r="E26" s="33"/>
      <c r="F26" s="33"/>
      <c r="G26" s="32"/>
      <c r="H26" s="32"/>
      <c r="I26" s="32"/>
      <c r="J26" s="32"/>
      <c r="K26" s="32"/>
      <c r="L26" s="32"/>
      <c r="M26" s="32"/>
      <c r="N26" s="32"/>
      <c r="O26" s="32"/>
      <c r="P26" s="32"/>
      <c r="Q26" s="32"/>
      <c r="R26" s="31"/>
      <c r="S26" s="31"/>
      <c r="T26" s="31"/>
      <c r="U26" s="31"/>
    </row>
    <row r="27" spans="1:21" s="30" customFormat="1" ht="42.75" customHeight="1" x14ac:dyDescent="0.2">
      <c r="A27" s="23" t="s">
        <v>56</v>
      </c>
      <c r="B27" s="154" t="s">
        <v>355</v>
      </c>
      <c r="C27" s="166" t="s">
        <v>421</v>
      </c>
      <c r="D27" s="33"/>
      <c r="E27" s="33"/>
      <c r="F27" s="33"/>
      <c r="G27" s="32"/>
      <c r="H27" s="32"/>
      <c r="I27" s="32"/>
      <c r="J27" s="32"/>
      <c r="K27" s="32"/>
      <c r="L27" s="32"/>
      <c r="M27" s="32"/>
      <c r="N27" s="32"/>
      <c r="O27" s="32"/>
      <c r="P27" s="32"/>
      <c r="Q27" s="32"/>
      <c r="R27" s="31"/>
      <c r="S27" s="31"/>
      <c r="T27" s="31"/>
      <c r="U27" s="31"/>
    </row>
    <row r="28" spans="1:21" s="30" customFormat="1" ht="51.75" customHeight="1" x14ac:dyDescent="0.2">
      <c r="A28" s="23" t="s">
        <v>54</v>
      </c>
      <c r="B28" s="154" t="s">
        <v>356</v>
      </c>
      <c r="C28" s="166" t="s">
        <v>421</v>
      </c>
      <c r="D28" s="33"/>
      <c r="E28" s="33"/>
      <c r="F28" s="33"/>
      <c r="G28" s="32"/>
      <c r="H28" s="32"/>
      <c r="I28" s="32"/>
      <c r="J28" s="32"/>
      <c r="K28" s="32"/>
      <c r="L28" s="32"/>
      <c r="M28" s="32"/>
      <c r="N28" s="32"/>
      <c r="O28" s="32"/>
      <c r="P28" s="32"/>
      <c r="Q28" s="32"/>
      <c r="R28" s="31"/>
      <c r="S28" s="31"/>
      <c r="T28" s="31"/>
      <c r="U28" s="31"/>
    </row>
    <row r="29" spans="1:21" s="30" customFormat="1" ht="51.75" customHeight="1" x14ac:dyDescent="0.2">
      <c r="A29" s="23" t="s">
        <v>52</v>
      </c>
      <c r="B29" s="154" t="s">
        <v>357</v>
      </c>
      <c r="C29" s="166" t="s">
        <v>421</v>
      </c>
      <c r="D29" s="33"/>
      <c r="E29" s="33"/>
      <c r="F29" s="33"/>
      <c r="G29" s="32"/>
      <c r="H29" s="32"/>
      <c r="I29" s="32"/>
      <c r="J29" s="32"/>
      <c r="K29" s="32"/>
      <c r="L29" s="32"/>
      <c r="M29" s="32"/>
      <c r="N29" s="32"/>
      <c r="O29" s="32"/>
      <c r="P29" s="32"/>
      <c r="Q29" s="32"/>
      <c r="R29" s="31"/>
      <c r="S29" s="31"/>
      <c r="T29" s="31"/>
      <c r="U29" s="31"/>
    </row>
    <row r="30" spans="1:21" s="30" customFormat="1" ht="51.75" customHeight="1" x14ac:dyDescent="0.2">
      <c r="A30" s="23" t="s">
        <v>70</v>
      </c>
      <c r="B30" s="38" t="s">
        <v>358</v>
      </c>
      <c r="C30" s="166" t="s">
        <v>421</v>
      </c>
      <c r="D30" s="33"/>
      <c r="E30" s="33"/>
      <c r="F30" s="33"/>
      <c r="G30" s="32"/>
      <c r="H30" s="32"/>
      <c r="I30" s="32"/>
      <c r="J30" s="32"/>
      <c r="K30" s="32"/>
      <c r="L30" s="32"/>
      <c r="M30" s="32"/>
      <c r="N30" s="32"/>
      <c r="O30" s="32"/>
      <c r="P30" s="32"/>
      <c r="Q30" s="32"/>
      <c r="R30" s="31"/>
      <c r="S30" s="31"/>
      <c r="T30" s="31"/>
      <c r="U30" s="31"/>
    </row>
    <row r="31" spans="1:21" s="30" customFormat="1" ht="51.75" customHeight="1" x14ac:dyDescent="0.2">
      <c r="A31" s="23" t="s">
        <v>68</v>
      </c>
      <c r="B31" s="38" t="s">
        <v>359</v>
      </c>
      <c r="C31" s="166" t="s">
        <v>421</v>
      </c>
      <c r="D31" s="33"/>
      <c r="E31" s="33"/>
      <c r="F31" s="33"/>
      <c r="G31" s="32"/>
      <c r="H31" s="32"/>
      <c r="I31" s="32"/>
      <c r="J31" s="32"/>
      <c r="K31" s="32"/>
      <c r="L31" s="32"/>
      <c r="M31" s="32"/>
      <c r="N31" s="32"/>
      <c r="O31" s="32"/>
      <c r="P31" s="32"/>
      <c r="Q31" s="32"/>
      <c r="R31" s="31"/>
      <c r="S31" s="31"/>
      <c r="T31" s="31"/>
      <c r="U31" s="31"/>
    </row>
    <row r="32" spans="1:21" s="30" customFormat="1" ht="101.25" customHeight="1" x14ac:dyDescent="0.2">
      <c r="A32" s="23" t="s">
        <v>67</v>
      </c>
      <c r="B32" s="38" t="s">
        <v>360</v>
      </c>
      <c r="C32" s="166" t="s">
        <v>422</v>
      </c>
      <c r="D32" s="33"/>
      <c r="E32" s="33"/>
      <c r="F32" s="33"/>
      <c r="G32" s="32"/>
      <c r="H32" s="32"/>
      <c r="I32" s="32"/>
      <c r="J32" s="32"/>
      <c r="K32" s="32"/>
      <c r="L32" s="32"/>
      <c r="M32" s="32"/>
      <c r="N32" s="32"/>
      <c r="O32" s="32"/>
      <c r="P32" s="32"/>
      <c r="Q32" s="32"/>
      <c r="R32" s="31"/>
      <c r="S32" s="31"/>
      <c r="T32" s="31"/>
      <c r="U32" s="31"/>
    </row>
    <row r="33" spans="1:21" ht="111" customHeight="1" x14ac:dyDescent="0.25">
      <c r="A33" s="23" t="s">
        <v>374</v>
      </c>
      <c r="B33" s="38" t="s">
        <v>361</v>
      </c>
      <c r="C33" s="166" t="s">
        <v>422</v>
      </c>
      <c r="D33" s="22"/>
      <c r="E33" s="22"/>
      <c r="F33" s="22"/>
      <c r="G33" s="22"/>
      <c r="H33" s="22"/>
      <c r="I33" s="22"/>
      <c r="J33" s="22"/>
      <c r="K33" s="22"/>
      <c r="L33" s="22"/>
      <c r="M33" s="22"/>
      <c r="N33" s="22"/>
      <c r="O33" s="22"/>
      <c r="P33" s="22"/>
      <c r="Q33" s="22"/>
      <c r="R33" s="22"/>
      <c r="S33" s="22"/>
      <c r="T33" s="22"/>
      <c r="U33" s="22"/>
    </row>
    <row r="34" spans="1:21" ht="58.5" customHeight="1" x14ac:dyDescent="0.25">
      <c r="A34" s="23" t="s">
        <v>364</v>
      </c>
      <c r="B34" s="38" t="s">
        <v>69</v>
      </c>
      <c r="C34" s="166" t="s">
        <v>422</v>
      </c>
      <c r="D34" s="22"/>
      <c r="E34" s="22"/>
      <c r="F34" s="22"/>
      <c r="G34" s="22"/>
      <c r="H34" s="22"/>
      <c r="I34" s="22"/>
      <c r="J34" s="22"/>
      <c r="K34" s="22"/>
      <c r="L34" s="22"/>
      <c r="M34" s="22"/>
      <c r="N34" s="22"/>
      <c r="O34" s="22"/>
      <c r="P34" s="22"/>
      <c r="Q34" s="22"/>
      <c r="R34" s="22"/>
      <c r="S34" s="22"/>
      <c r="T34" s="22"/>
      <c r="U34" s="22"/>
    </row>
    <row r="35" spans="1:21" ht="51.75" customHeight="1" x14ac:dyDescent="0.25">
      <c r="A35" s="23" t="s">
        <v>375</v>
      </c>
      <c r="B35" s="38" t="s">
        <v>362</v>
      </c>
      <c r="C35" s="166" t="s">
        <v>421</v>
      </c>
      <c r="D35" s="22"/>
      <c r="E35" s="22"/>
      <c r="F35" s="22"/>
      <c r="G35" s="22"/>
      <c r="H35" s="22"/>
      <c r="I35" s="22"/>
      <c r="J35" s="22"/>
      <c r="K35" s="22"/>
      <c r="L35" s="22"/>
      <c r="M35" s="22"/>
      <c r="N35" s="22"/>
      <c r="O35" s="22"/>
      <c r="P35" s="22"/>
      <c r="Q35" s="22"/>
      <c r="R35" s="22"/>
      <c r="S35" s="22"/>
      <c r="T35" s="22"/>
      <c r="U35" s="22"/>
    </row>
    <row r="36" spans="1:21" ht="43.5" customHeight="1" x14ac:dyDescent="0.25">
      <c r="A36" s="23" t="s">
        <v>365</v>
      </c>
      <c r="B36" s="38" t="s">
        <v>363</v>
      </c>
      <c r="C36" s="35" t="s">
        <v>270</v>
      </c>
      <c r="D36" s="22"/>
      <c r="E36" s="22"/>
      <c r="F36" s="22"/>
      <c r="G36" s="22"/>
      <c r="H36" s="22"/>
      <c r="I36" s="22"/>
      <c r="J36" s="22"/>
      <c r="K36" s="22"/>
      <c r="L36" s="22"/>
      <c r="M36" s="22"/>
      <c r="N36" s="22"/>
      <c r="O36" s="22"/>
      <c r="P36" s="22"/>
      <c r="Q36" s="22"/>
      <c r="R36" s="22"/>
      <c r="S36" s="22"/>
      <c r="T36" s="22"/>
      <c r="U36" s="22"/>
    </row>
    <row r="37" spans="1:21" ht="43.5" customHeight="1" x14ac:dyDescent="0.25">
      <c r="A37" s="23" t="s">
        <v>376</v>
      </c>
      <c r="B37" s="38" t="s">
        <v>222</v>
      </c>
      <c r="C37" s="166" t="s">
        <v>422</v>
      </c>
      <c r="D37" s="22"/>
      <c r="E37" s="22"/>
      <c r="F37" s="22"/>
      <c r="G37" s="22"/>
      <c r="H37" s="22"/>
      <c r="I37" s="22"/>
      <c r="J37" s="22"/>
      <c r="K37" s="22"/>
      <c r="L37" s="22"/>
      <c r="M37" s="22"/>
      <c r="N37" s="22"/>
      <c r="O37" s="22"/>
      <c r="P37" s="22"/>
      <c r="Q37" s="22"/>
      <c r="R37" s="22"/>
      <c r="S37" s="22"/>
      <c r="T37" s="22"/>
      <c r="U37" s="22"/>
    </row>
    <row r="38" spans="1:21" ht="23.25" customHeight="1" x14ac:dyDescent="0.25">
      <c r="A38" s="398"/>
      <c r="B38" s="399"/>
      <c r="C38" s="400"/>
      <c r="D38" s="22"/>
      <c r="E38" s="22"/>
      <c r="F38" s="22"/>
      <c r="G38" s="22"/>
      <c r="H38" s="22"/>
      <c r="I38" s="22"/>
      <c r="J38" s="22"/>
      <c r="K38" s="22"/>
      <c r="L38" s="22"/>
      <c r="M38" s="22"/>
      <c r="N38" s="22"/>
      <c r="O38" s="22"/>
      <c r="P38" s="22"/>
      <c r="Q38" s="22"/>
      <c r="R38" s="22"/>
      <c r="S38" s="22"/>
      <c r="T38" s="22"/>
      <c r="U38" s="22"/>
    </row>
    <row r="39" spans="1:21" ht="69" customHeight="1" x14ac:dyDescent="0.25">
      <c r="A39" s="23" t="s">
        <v>366</v>
      </c>
      <c r="B39" s="38" t="s">
        <v>439</v>
      </c>
      <c r="C39" s="190" t="s">
        <v>984</v>
      </c>
      <c r="D39" s="22"/>
      <c r="E39" s="22"/>
      <c r="F39" s="22"/>
      <c r="G39" s="22"/>
      <c r="H39" s="22"/>
      <c r="I39" s="22"/>
      <c r="J39" s="22"/>
      <c r="K39" s="22"/>
      <c r="L39" s="22"/>
      <c r="M39" s="22"/>
      <c r="N39" s="22"/>
      <c r="O39" s="22"/>
      <c r="P39" s="22"/>
      <c r="Q39" s="22"/>
      <c r="R39" s="22"/>
      <c r="S39" s="22"/>
      <c r="T39" s="22"/>
      <c r="U39" s="22"/>
    </row>
    <row r="40" spans="1:21" ht="105.75" customHeight="1" x14ac:dyDescent="0.25">
      <c r="A40" s="23" t="s">
        <v>377</v>
      </c>
      <c r="B40" s="38" t="s">
        <v>399</v>
      </c>
      <c r="C40" s="180" t="s">
        <v>270</v>
      </c>
      <c r="D40" s="22"/>
      <c r="E40" s="22"/>
      <c r="F40" s="22"/>
      <c r="G40" s="22"/>
      <c r="H40" s="22"/>
      <c r="I40" s="22"/>
      <c r="J40" s="22"/>
      <c r="K40" s="22"/>
      <c r="L40" s="22"/>
      <c r="M40" s="22"/>
      <c r="N40" s="22"/>
      <c r="O40" s="22"/>
      <c r="P40" s="22"/>
      <c r="Q40" s="22"/>
      <c r="R40" s="22"/>
      <c r="S40" s="22"/>
      <c r="T40" s="22"/>
      <c r="U40" s="22"/>
    </row>
    <row r="41" spans="1:21" ht="83.25" customHeight="1" x14ac:dyDescent="0.25">
      <c r="A41" s="23" t="s">
        <v>367</v>
      </c>
      <c r="B41" s="38" t="s">
        <v>414</v>
      </c>
      <c r="C41" s="180" t="s">
        <v>270</v>
      </c>
      <c r="D41" s="22"/>
      <c r="E41" s="22"/>
      <c r="F41" s="22"/>
      <c r="G41" s="22"/>
      <c r="H41" s="22"/>
      <c r="I41" s="22"/>
      <c r="J41" s="22"/>
      <c r="K41" s="22"/>
      <c r="L41" s="22"/>
      <c r="M41" s="22"/>
      <c r="N41" s="22"/>
      <c r="O41" s="22"/>
      <c r="P41" s="22"/>
      <c r="Q41" s="22"/>
      <c r="R41" s="22"/>
      <c r="S41" s="22"/>
      <c r="T41" s="22"/>
      <c r="U41" s="22"/>
    </row>
    <row r="42" spans="1:21" ht="186" customHeight="1" x14ac:dyDescent="0.25">
      <c r="A42" s="23" t="s">
        <v>380</v>
      </c>
      <c r="B42" s="38" t="s">
        <v>381</v>
      </c>
      <c r="C42" s="180" t="s">
        <v>270</v>
      </c>
      <c r="D42" s="22"/>
      <c r="E42" s="22"/>
      <c r="F42" s="22"/>
      <c r="G42" s="22"/>
      <c r="H42" s="22"/>
      <c r="I42" s="22"/>
      <c r="J42" s="22"/>
      <c r="K42" s="22"/>
      <c r="L42" s="22"/>
      <c r="M42" s="22"/>
      <c r="N42" s="22"/>
      <c r="O42" s="22"/>
      <c r="P42" s="22"/>
      <c r="Q42" s="22"/>
      <c r="R42" s="22"/>
      <c r="S42" s="22"/>
      <c r="T42" s="22"/>
      <c r="U42" s="22"/>
    </row>
    <row r="43" spans="1:21" ht="111" customHeight="1" x14ac:dyDescent="0.25">
      <c r="A43" s="23" t="s">
        <v>368</v>
      </c>
      <c r="B43" s="38" t="s">
        <v>405</v>
      </c>
      <c r="C43" s="180" t="s">
        <v>270</v>
      </c>
      <c r="D43" s="22"/>
      <c r="E43" s="22"/>
      <c r="F43" s="22"/>
      <c r="G43" s="22"/>
      <c r="H43" s="22"/>
      <c r="I43" s="22"/>
      <c r="J43" s="22"/>
      <c r="K43" s="22"/>
      <c r="L43" s="22"/>
      <c r="M43" s="22"/>
      <c r="N43" s="22"/>
      <c r="O43" s="22"/>
      <c r="P43" s="22"/>
      <c r="Q43" s="22"/>
      <c r="R43" s="22"/>
      <c r="S43" s="22"/>
      <c r="T43" s="22"/>
      <c r="U43" s="22"/>
    </row>
    <row r="44" spans="1:21" ht="120" customHeight="1" x14ac:dyDescent="0.25">
      <c r="A44" s="23" t="s">
        <v>400</v>
      </c>
      <c r="B44" s="38" t="s">
        <v>406</v>
      </c>
      <c r="C44" s="180" t="s">
        <v>270</v>
      </c>
      <c r="D44" s="22"/>
      <c r="E44" s="22"/>
      <c r="F44" s="22"/>
      <c r="G44" s="22"/>
      <c r="H44" s="22"/>
      <c r="I44" s="22"/>
      <c r="J44" s="22"/>
      <c r="K44" s="22"/>
      <c r="L44" s="22"/>
      <c r="M44" s="22"/>
      <c r="N44" s="22"/>
      <c r="O44" s="22"/>
      <c r="P44" s="22"/>
      <c r="Q44" s="22"/>
      <c r="R44" s="22"/>
      <c r="S44" s="22"/>
      <c r="T44" s="22"/>
      <c r="U44" s="22"/>
    </row>
    <row r="45" spans="1:21" ht="101.25" customHeight="1" x14ac:dyDescent="0.25">
      <c r="A45" s="23" t="s">
        <v>369</v>
      </c>
      <c r="B45" s="38" t="s">
        <v>407</v>
      </c>
      <c r="C45" s="180">
        <v>2.5664015999999998</v>
      </c>
      <c r="D45" s="22"/>
      <c r="E45" s="22"/>
      <c r="F45" s="22"/>
      <c r="G45" s="22"/>
      <c r="H45" s="22"/>
      <c r="I45" s="22"/>
      <c r="J45" s="22"/>
      <c r="K45" s="22"/>
      <c r="L45" s="22"/>
      <c r="M45" s="22"/>
      <c r="N45" s="22"/>
      <c r="O45" s="22"/>
      <c r="P45" s="22"/>
      <c r="Q45" s="22"/>
      <c r="R45" s="22"/>
      <c r="S45" s="22"/>
      <c r="T45" s="22"/>
      <c r="U45" s="22"/>
    </row>
    <row r="46" spans="1:21" ht="18.75" customHeight="1" x14ac:dyDescent="0.25">
      <c r="A46" s="398"/>
      <c r="B46" s="399"/>
      <c r="C46" s="400"/>
      <c r="D46" s="22"/>
      <c r="E46" s="22"/>
      <c r="F46" s="22"/>
      <c r="G46" s="22"/>
      <c r="H46" s="22"/>
      <c r="I46" s="22"/>
      <c r="J46" s="22"/>
      <c r="K46" s="22"/>
      <c r="L46" s="22"/>
      <c r="M46" s="22"/>
      <c r="N46" s="22"/>
      <c r="O46" s="22"/>
      <c r="P46" s="22"/>
      <c r="Q46" s="22"/>
      <c r="R46" s="22"/>
      <c r="S46" s="22"/>
      <c r="T46" s="22"/>
      <c r="U46" s="22"/>
    </row>
    <row r="47" spans="1:21" ht="75.75" customHeight="1" x14ac:dyDescent="0.25">
      <c r="A47" s="23" t="s">
        <v>401</v>
      </c>
      <c r="B47" s="38" t="s">
        <v>415</v>
      </c>
      <c r="C47" s="224">
        <v>2.4988872</v>
      </c>
      <c r="D47" s="22"/>
      <c r="E47" s="22"/>
      <c r="F47" s="22"/>
      <c r="G47" s="22"/>
      <c r="H47" s="22"/>
      <c r="I47" s="22"/>
      <c r="J47" s="22"/>
      <c r="K47" s="22"/>
      <c r="L47" s="22"/>
      <c r="M47" s="22"/>
      <c r="N47" s="22"/>
      <c r="O47" s="22"/>
      <c r="P47" s="22"/>
      <c r="Q47" s="22"/>
      <c r="R47" s="22"/>
      <c r="S47" s="22"/>
      <c r="T47" s="22"/>
      <c r="U47" s="22"/>
    </row>
    <row r="48" spans="1:21" ht="71.25" customHeight="1" x14ac:dyDescent="0.25">
      <c r="A48" s="23" t="s">
        <v>370</v>
      </c>
      <c r="B48" s="38" t="s">
        <v>416</v>
      </c>
      <c r="C48" s="202" t="s">
        <v>977</v>
      </c>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sheetData>
  <mergeCells count="11">
    <mergeCell ref="A38:C38"/>
    <mergeCell ref="A46:C46"/>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92D050"/>
    <pageSetUpPr fitToPage="1"/>
  </sheetPr>
  <dimension ref="A1:AJ92"/>
  <sheetViews>
    <sheetView view="pageBreakPreview" topLeftCell="A25" zoomScale="70" zoomScaleNormal="70" zoomScaleSheetLayoutView="70" workbookViewId="0">
      <selection activeCell="O55" sqref="O55"/>
    </sheetView>
  </sheetViews>
  <sheetFormatPr defaultColWidth="9.140625" defaultRowHeight="15.75" x14ac:dyDescent="0.25"/>
  <cols>
    <col min="1" max="1" width="9.140625" style="55"/>
    <col min="2" max="2" width="57.85546875" style="55" customWidth="1"/>
    <col min="3" max="3" width="13" style="55" customWidth="1"/>
    <col min="4" max="4" width="17.85546875" style="55" customWidth="1"/>
    <col min="5" max="5" width="20.42578125" style="55" customWidth="1"/>
    <col min="6" max="6" width="18.7109375" style="55" customWidth="1"/>
    <col min="7" max="7" width="12.85546875" style="56" customWidth="1"/>
    <col min="8" max="8" width="8.7109375" style="56" customWidth="1"/>
    <col min="9" max="9" width="9" style="56" customWidth="1"/>
    <col min="10" max="10" width="9.5703125" style="56" customWidth="1"/>
    <col min="11" max="11" width="9.85546875" style="56" customWidth="1"/>
    <col min="12" max="12" width="12.5703125" style="55" customWidth="1"/>
    <col min="13" max="13" width="9.140625" style="55" customWidth="1"/>
    <col min="14" max="14" width="12.140625" style="55" customWidth="1"/>
    <col min="15" max="15" width="9.7109375" style="55" customWidth="1"/>
    <col min="16" max="16" width="11.85546875" style="56" customWidth="1"/>
    <col min="17" max="17" width="10.42578125" style="56" customWidth="1"/>
    <col min="18" max="18" width="12.7109375" style="56" customWidth="1"/>
    <col min="19" max="19" width="10.42578125" style="55" customWidth="1"/>
    <col min="20" max="27" width="9.140625" style="55" customWidth="1"/>
    <col min="28" max="28" width="11.7109375" style="55" customWidth="1"/>
    <col min="29" max="31" width="9.140625" style="55" customWidth="1"/>
    <col min="32" max="32" width="13.140625" style="55" customWidth="1"/>
    <col min="33" max="33" width="24.85546875" style="55" customWidth="1"/>
    <col min="34" max="16384" width="9.140625" style="55"/>
  </cols>
  <sheetData>
    <row r="1" spans="1:33" ht="18.75" x14ac:dyDescent="0.25">
      <c r="A1" s="56"/>
      <c r="B1" s="56"/>
      <c r="C1" s="56"/>
      <c r="D1" s="56"/>
      <c r="E1" s="56"/>
      <c r="F1" s="56"/>
      <c r="L1" s="56"/>
      <c r="M1" s="56"/>
      <c r="AG1" s="37" t="s">
        <v>66</v>
      </c>
    </row>
    <row r="2" spans="1:33" ht="18.75" x14ac:dyDescent="0.3">
      <c r="A2" s="56"/>
      <c r="B2" s="56"/>
      <c r="C2" s="56"/>
      <c r="D2" s="56"/>
      <c r="E2" s="56"/>
      <c r="F2" s="56"/>
      <c r="L2" s="56"/>
      <c r="M2" s="56"/>
      <c r="AG2" s="14" t="s">
        <v>8</v>
      </c>
    </row>
    <row r="3" spans="1:33" ht="18.75" x14ac:dyDescent="0.3">
      <c r="A3" s="56"/>
      <c r="B3" s="56"/>
      <c r="C3" s="56"/>
      <c r="D3" s="56"/>
      <c r="E3" s="56"/>
      <c r="F3" s="56"/>
      <c r="L3" s="56"/>
      <c r="M3" s="56"/>
      <c r="AG3" s="14" t="str">
        <f>'1.Титульный лист'!C3</f>
        <v>от «05» мая 2016 г. №380</v>
      </c>
    </row>
    <row r="4" spans="1:33" ht="18.75" customHeight="1" x14ac:dyDescent="0.25">
      <c r="A4" s="401" t="str">
        <f>'1.Титульный лист'!A5</f>
        <v>Год раскрытия информации:  2022 год</v>
      </c>
      <c r="B4" s="401"/>
      <c r="C4" s="401"/>
      <c r="D4" s="401"/>
      <c r="E4" s="401"/>
      <c r="F4" s="401"/>
      <c r="G4" s="401"/>
      <c r="H4" s="401"/>
      <c r="I4" s="401"/>
      <c r="J4" s="401"/>
      <c r="K4" s="401"/>
      <c r="L4" s="401"/>
      <c r="M4" s="401"/>
      <c r="N4" s="401"/>
      <c r="O4" s="401"/>
      <c r="P4" s="401"/>
      <c r="Q4" s="401"/>
      <c r="R4" s="401"/>
      <c r="S4" s="401"/>
      <c r="T4" s="401"/>
      <c r="U4" s="401"/>
      <c r="V4" s="401"/>
      <c r="W4" s="401"/>
      <c r="X4" s="401"/>
      <c r="Y4" s="401"/>
      <c r="Z4" s="401"/>
      <c r="AA4" s="401"/>
      <c r="AB4" s="401"/>
      <c r="AC4" s="401"/>
      <c r="AD4" s="401"/>
      <c r="AE4" s="401"/>
      <c r="AF4" s="401"/>
      <c r="AG4" s="401"/>
    </row>
    <row r="5" spans="1:33" ht="18.75" x14ac:dyDescent="0.3">
      <c r="A5" s="56"/>
      <c r="B5" s="56"/>
      <c r="C5" s="56"/>
      <c r="D5" s="56"/>
      <c r="E5" s="56"/>
      <c r="F5" s="56"/>
      <c r="L5" s="56"/>
      <c r="M5" s="56"/>
      <c r="AG5" s="14"/>
    </row>
    <row r="6" spans="1:33" ht="18.75" x14ac:dyDescent="0.25">
      <c r="A6" s="405" t="s">
        <v>7</v>
      </c>
      <c r="B6" s="405"/>
      <c r="C6" s="405"/>
      <c r="D6" s="405"/>
      <c r="E6" s="405"/>
      <c r="F6" s="405"/>
      <c r="G6" s="405"/>
      <c r="H6" s="405"/>
      <c r="I6" s="405"/>
      <c r="J6" s="405"/>
      <c r="K6" s="405"/>
      <c r="L6" s="405"/>
      <c r="M6" s="405"/>
      <c r="N6" s="405"/>
      <c r="O6" s="405"/>
      <c r="P6" s="405"/>
      <c r="Q6" s="405"/>
      <c r="R6" s="405"/>
      <c r="S6" s="405"/>
      <c r="T6" s="405"/>
      <c r="U6" s="405"/>
      <c r="V6" s="405"/>
      <c r="W6" s="405"/>
      <c r="X6" s="405"/>
      <c r="Y6" s="405"/>
      <c r="Z6" s="405"/>
      <c r="AA6" s="405"/>
      <c r="AB6" s="405"/>
      <c r="AC6" s="405"/>
      <c r="AD6" s="405"/>
      <c r="AE6" s="405"/>
      <c r="AF6" s="405"/>
      <c r="AG6" s="405"/>
    </row>
    <row r="7" spans="1:33" ht="18.75" x14ac:dyDescent="0.25">
      <c r="A7" s="12"/>
      <c r="B7" s="12"/>
      <c r="C7" s="12"/>
      <c r="D7" s="12"/>
      <c r="E7" s="12"/>
      <c r="F7" s="12"/>
      <c r="G7" s="12"/>
      <c r="H7" s="12"/>
      <c r="I7" s="12"/>
      <c r="J7" s="82"/>
      <c r="K7" s="82"/>
      <c r="L7" s="82"/>
      <c r="M7" s="82"/>
      <c r="N7" s="82"/>
      <c r="O7" s="82"/>
      <c r="P7" s="82"/>
      <c r="Q7" s="82"/>
      <c r="R7" s="82"/>
      <c r="S7" s="82"/>
      <c r="T7" s="82"/>
      <c r="U7" s="82"/>
      <c r="V7" s="82"/>
      <c r="W7" s="82"/>
      <c r="X7" s="82"/>
      <c r="Y7" s="82"/>
      <c r="Z7" s="82"/>
      <c r="AA7" s="82"/>
      <c r="AB7" s="82"/>
      <c r="AC7" s="82"/>
      <c r="AD7" s="82"/>
      <c r="AE7" s="82"/>
      <c r="AF7" s="82"/>
      <c r="AG7" s="82"/>
    </row>
    <row r="8" spans="1:33" x14ac:dyDescent="0.25">
      <c r="A8" s="407" t="s">
        <v>442</v>
      </c>
      <c r="B8" s="407"/>
      <c r="C8" s="407"/>
      <c r="D8" s="407"/>
      <c r="E8" s="407"/>
      <c r="F8" s="407"/>
      <c r="G8" s="407"/>
      <c r="H8" s="407"/>
      <c r="I8" s="407"/>
      <c r="J8" s="407"/>
      <c r="K8" s="407"/>
      <c r="L8" s="407"/>
      <c r="M8" s="407"/>
      <c r="N8" s="407"/>
      <c r="O8" s="407"/>
      <c r="P8" s="407"/>
      <c r="Q8" s="407"/>
      <c r="R8" s="407"/>
      <c r="S8" s="407"/>
      <c r="T8" s="407"/>
      <c r="U8" s="407"/>
      <c r="V8" s="407"/>
      <c r="W8" s="407"/>
      <c r="X8" s="407"/>
      <c r="Y8" s="407"/>
      <c r="Z8" s="407"/>
      <c r="AA8" s="407"/>
      <c r="AB8" s="407"/>
      <c r="AC8" s="407"/>
      <c r="AD8" s="407"/>
      <c r="AE8" s="407"/>
      <c r="AF8" s="407"/>
      <c r="AG8" s="407"/>
    </row>
    <row r="9" spans="1:33" ht="18.75" customHeight="1" x14ac:dyDescent="0.25">
      <c r="A9" s="402" t="s">
        <v>6</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402"/>
      <c r="AB9" s="402"/>
      <c r="AC9" s="402"/>
      <c r="AD9" s="402"/>
      <c r="AE9" s="402"/>
      <c r="AF9" s="402"/>
      <c r="AG9" s="402"/>
    </row>
    <row r="10" spans="1:33" ht="18.75" x14ac:dyDescent="0.25">
      <c r="A10" s="12"/>
      <c r="B10" s="12"/>
      <c r="C10" s="12"/>
      <c r="D10" s="12"/>
      <c r="E10" s="12"/>
      <c r="F10" s="12"/>
      <c r="G10" s="12"/>
      <c r="H10" s="12"/>
      <c r="I10" s="12"/>
      <c r="J10" s="82"/>
      <c r="K10" s="82"/>
      <c r="L10" s="82"/>
      <c r="M10" s="82"/>
      <c r="N10" s="82"/>
      <c r="O10" s="82"/>
      <c r="P10" s="82"/>
      <c r="Q10" s="82"/>
      <c r="R10" s="82"/>
      <c r="S10" s="82"/>
      <c r="T10" s="82"/>
      <c r="U10" s="82"/>
      <c r="V10" s="82"/>
      <c r="W10" s="82"/>
      <c r="X10" s="82"/>
      <c r="Y10" s="82"/>
      <c r="Z10" s="82"/>
      <c r="AA10" s="82"/>
      <c r="AB10" s="82"/>
      <c r="AC10" s="82"/>
      <c r="AD10" s="82"/>
      <c r="AE10" s="82"/>
      <c r="AF10" s="82"/>
      <c r="AG10" s="82"/>
    </row>
    <row r="11" spans="1:33" x14ac:dyDescent="0.25">
      <c r="A11" s="406" t="str">
        <f xml:space="preserve"> '1.Титульный лист'!A12</f>
        <v>L_ 2022_14_Ц_4</v>
      </c>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406"/>
      <c r="AB11" s="406"/>
      <c r="AC11" s="406"/>
      <c r="AD11" s="406"/>
      <c r="AE11" s="406"/>
      <c r="AF11" s="406"/>
      <c r="AG11" s="406"/>
    </row>
    <row r="12" spans="1:33" x14ac:dyDescent="0.25">
      <c r="A12" s="402" t="s">
        <v>5</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402"/>
      <c r="AB12" s="402"/>
      <c r="AC12" s="402"/>
      <c r="AD12" s="402"/>
      <c r="AE12" s="402"/>
      <c r="AF12" s="402"/>
      <c r="AG12" s="402"/>
    </row>
    <row r="13" spans="1:33" ht="16.5" customHeight="1" x14ac:dyDescent="0.3">
      <c r="A13" s="10"/>
      <c r="B13" s="10"/>
      <c r="C13" s="10"/>
      <c r="D13" s="10"/>
      <c r="E13" s="10"/>
      <c r="F13" s="10"/>
      <c r="G13" s="10"/>
      <c r="H13" s="10"/>
      <c r="I13" s="10"/>
      <c r="J13" s="81"/>
      <c r="K13" s="81"/>
      <c r="L13" s="81"/>
      <c r="M13" s="81"/>
      <c r="N13" s="81"/>
      <c r="O13" s="81"/>
      <c r="P13" s="81"/>
      <c r="Q13" s="81"/>
      <c r="R13" s="81"/>
      <c r="S13" s="81"/>
      <c r="T13" s="81"/>
      <c r="U13" s="81"/>
      <c r="V13" s="81"/>
      <c r="W13" s="81"/>
      <c r="X13" s="81"/>
      <c r="Y13" s="81"/>
      <c r="Z13" s="81"/>
      <c r="AA13" s="81"/>
      <c r="AB13" s="81"/>
      <c r="AC13" s="81"/>
      <c r="AD13" s="81"/>
      <c r="AE13" s="81"/>
      <c r="AF13" s="81"/>
      <c r="AG13" s="81"/>
    </row>
    <row r="14" spans="1:33" x14ac:dyDescent="0.25">
      <c r="A14" s="406" t="str">
        <f xml:space="preserve"> '1.Титульный лист'!A15</f>
        <v>Строительство ВЛ-10/0,4кВ |от ТП-14 н.п. Кудеевский</v>
      </c>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c r="AD14" s="406"/>
      <c r="AE14" s="406"/>
      <c r="AF14" s="406"/>
      <c r="AG14" s="406"/>
    </row>
    <row r="15" spans="1:33" ht="15.75" customHeight="1" x14ac:dyDescent="0.25">
      <c r="A15" s="402" t="s">
        <v>4</v>
      </c>
      <c r="B15" s="402"/>
      <c r="C15" s="402"/>
      <c r="D15" s="402"/>
      <c r="E15" s="402"/>
      <c r="F15" s="402"/>
      <c r="G15" s="402"/>
      <c r="H15" s="402"/>
      <c r="I15" s="402"/>
      <c r="J15" s="402"/>
      <c r="K15" s="402"/>
      <c r="L15" s="402"/>
      <c r="M15" s="402"/>
      <c r="N15" s="402"/>
      <c r="O15" s="402"/>
      <c r="P15" s="402"/>
      <c r="Q15" s="402"/>
      <c r="R15" s="402"/>
      <c r="S15" s="402"/>
      <c r="T15" s="402"/>
      <c r="U15" s="402"/>
      <c r="V15" s="402"/>
      <c r="W15" s="402"/>
      <c r="X15" s="402"/>
      <c r="Y15" s="402"/>
      <c r="Z15" s="402"/>
      <c r="AA15" s="402"/>
      <c r="AB15" s="402"/>
      <c r="AC15" s="402"/>
      <c r="AD15" s="402"/>
      <c r="AE15" s="402"/>
      <c r="AF15" s="402"/>
      <c r="AG15" s="402"/>
    </row>
    <row r="16" spans="1:33" x14ac:dyDescent="0.25">
      <c r="A16" s="478"/>
      <c r="B16" s="478"/>
      <c r="C16" s="478"/>
      <c r="D16" s="478"/>
      <c r="E16" s="478"/>
      <c r="F16" s="478"/>
      <c r="G16" s="478"/>
      <c r="H16" s="478"/>
      <c r="I16" s="478"/>
      <c r="J16" s="478"/>
      <c r="K16" s="478"/>
      <c r="L16" s="478"/>
      <c r="M16" s="478"/>
      <c r="N16" s="478"/>
      <c r="O16" s="478"/>
      <c r="P16" s="478"/>
      <c r="Q16" s="478"/>
      <c r="R16" s="478"/>
      <c r="S16" s="478"/>
      <c r="T16" s="478"/>
      <c r="U16" s="478"/>
      <c r="V16" s="478"/>
      <c r="W16" s="478"/>
      <c r="X16" s="478"/>
      <c r="Y16" s="478"/>
      <c r="Z16" s="478"/>
      <c r="AA16" s="478"/>
      <c r="AB16" s="478"/>
      <c r="AC16" s="478"/>
      <c r="AD16" s="478"/>
      <c r="AE16" s="478"/>
      <c r="AF16" s="478"/>
      <c r="AG16" s="478"/>
    </row>
    <row r="17" spans="1:36" x14ac:dyDescent="0.25">
      <c r="A17" s="56"/>
      <c r="L17" s="56"/>
      <c r="M17" s="56"/>
      <c r="N17" s="56"/>
      <c r="O17" s="56"/>
      <c r="S17" s="56"/>
      <c r="T17" s="56"/>
      <c r="U17" s="56"/>
      <c r="V17" s="56"/>
      <c r="W17" s="56"/>
      <c r="X17" s="56"/>
      <c r="Y17" s="56"/>
      <c r="Z17" s="56"/>
      <c r="AA17" s="56"/>
      <c r="AB17" s="56"/>
      <c r="AC17" s="56"/>
      <c r="AD17" s="56"/>
      <c r="AE17" s="56"/>
      <c r="AF17" s="56"/>
    </row>
    <row r="18" spans="1:36" x14ac:dyDescent="0.25">
      <c r="A18" s="482" t="s">
        <v>389</v>
      </c>
      <c r="B18" s="482"/>
      <c r="C18" s="482"/>
      <c r="D18" s="482"/>
      <c r="E18" s="482"/>
      <c r="F18" s="482"/>
      <c r="G18" s="482"/>
      <c r="H18" s="482"/>
      <c r="I18" s="482"/>
      <c r="J18" s="482"/>
      <c r="K18" s="482"/>
      <c r="L18" s="482"/>
      <c r="M18" s="482"/>
      <c r="N18" s="482"/>
      <c r="O18" s="482"/>
      <c r="P18" s="482"/>
      <c r="Q18" s="482"/>
      <c r="R18" s="482"/>
      <c r="S18" s="482"/>
      <c r="T18" s="482"/>
      <c r="U18" s="482"/>
      <c r="V18" s="482"/>
      <c r="W18" s="482"/>
      <c r="X18" s="482"/>
      <c r="Y18" s="482"/>
      <c r="Z18" s="482"/>
      <c r="AA18" s="482"/>
      <c r="AB18" s="482"/>
      <c r="AC18" s="482"/>
      <c r="AD18" s="482"/>
      <c r="AE18" s="482"/>
      <c r="AF18" s="482"/>
      <c r="AG18" s="482"/>
    </row>
    <row r="19" spans="1:36" x14ac:dyDescent="0.25">
      <c r="A19" s="56"/>
      <c r="B19" s="56"/>
      <c r="C19" s="56"/>
      <c r="D19" s="56"/>
      <c r="E19" s="56"/>
      <c r="F19" s="56"/>
      <c r="L19" s="56"/>
      <c r="M19" s="56"/>
      <c r="N19" s="56"/>
      <c r="O19" s="56"/>
      <c r="S19" s="56"/>
      <c r="T19" s="56"/>
      <c r="U19" s="56"/>
      <c r="V19" s="56"/>
      <c r="W19" s="56"/>
      <c r="X19" s="56"/>
      <c r="Y19" s="56"/>
      <c r="Z19" s="56"/>
      <c r="AA19" s="56"/>
      <c r="AB19" s="56"/>
      <c r="AC19" s="56"/>
      <c r="AD19" s="56"/>
      <c r="AE19" s="56"/>
      <c r="AF19" s="56"/>
    </row>
    <row r="20" spans="1:36" ht="33" customHeight="1" x14ac:dyDescent="0.25">
      <c r="A20" s="479" t="s">
        <v>185</v>
      </c>
      <c r="B20" s="479" t="s">
        <v>184</v>
      </c>
      <c r="C20" s="461" t="s">
        <v>183</v>
      </c>
      <c r="D20" s="461"/>
      <c r="E20" s="481" t="s">
        <v>182</v>
      </c>
      <c r="F20" s="481"/>
      <c r="G20" s="479" t="s">
        <v>449</v>
      </c>
      <c r="H20" s="472" t="s">
        <v>420</v>
      </c>
      <c r="I20" s="473"/>
      <c r="J20" s="473"/>
      <c r="K20" s="473"/>
      <c r="L20" s="472" t="s">
        <v>434</v>
      </c>
      <c r="M20" s="473"/>
      <c r="N20" s="473"/>
      <c r="O20" s="473"/>
      <c r="P20" s="472" t="s">
        <v>445</v>
      </c>
      <c r="Q20" s="473"/>
      <c r="R20" s="473"/>
      <c r="S20" s="473"/>
      <c r="T20" s="472" t="s">
        <v>446</v>
      </c>
      <c r="U20" s="473"/>
      <c r="V20" s="473"/>
      <c r="W20" s="473"/>
      <c r="X20" s="472" t="s">
        <v>447</v>
      </c>
      <c r="Y20" s="473"/>
      <c r="Z20" s="473"/>
      <c r="AA20" s="473"/>
      <c r="AB20" s="472" t="s">
        <v>448</v>
      </c>
      <c r="AC20" s="473"/>
      <c r="AD20" s="473"/>
      <c r="AE20" s="473"/>
      <c r="AF20" s="483" t="s">
        <v>181</v>
      </c>
      <c r="AG20" s="484"/>
      <c r="AH20" s="80"/>
      <c r="AI20" s="80"/>
      <c r="AJ20" s="80"/>
    </row>
    <row r="21" spans="1:36" ht="99.75" customHeight="1" x14ac:dyDescent="0.25">
      <c r="A21" s="480"/>
      <c r="B21" s="480"/>
      <c r="C21" s="461"/>
      <c r="D21" s="461"/>
      <c r="E21" s="481"/>
      <c r="F21" s="481"/>
      <c r="G21" s="480"/>
      <c r="H21" s="461" t="s">
        <v>2</v>
      </c>
      <c r="I21" s="461"/>
      <c r="J21" s="461" t="s">
        <v>9</v>
      </c>
      <c r="K21" s="461"/>
      <c r="L21" s="461" t="s">
        <v>2</v>
      </c>
      <c r="M21" s="461"/>
      <c r="N21" s="461" t="s">
        <v>9</v>
      </c>
      <c r="O21" s="461"/>
      <c r="P21" s="461" t="s">
        <v>2</v>
      </c>
      <c r="Q21" s="461"/>
      <c r="R21" s="461" t="s">
        <v>179</v>
      </c>
      <c r="S21" s="461"/>
      <c r="T21" s="461" t="s">
        <v>2</v>
      </c>
      <c r="U21" s="461"/>
      <c r="V21" s="461" t="s">
        <v>179</v>
      </c>
      <c r="W21" s="461"/>
      <c r="X21" s="461" t="s">
        <v>2</v>
      </c>
      <c r="Y21" s="461"/>
      <c r="Z21" s="461" t="s">
        <v>179</v>
      </c>
      <c r="AA21" s="461"/>
      <c r="AB21" s="461" t="s">
        <v>2</v>
      </c>
      <c r="AC21" s="461"/>
      <c r="AD21" s="461" t="s">
        <v>179</v>
      </c>
      <c r="AE21" s="461"/>
      <c r="AF21" s="485"/>
      <c r="AG21" s="486"/>
    </row>
    <row r="22" spans="1:36" ht="89.25" customHeight="1" x14ac:dyDescent="0.25">
      <c r="A22" s="468"/>
      <c r="B22" s="468"/>
      <c r="C22" s="77" t="s">
        <v>2</v>
      </c>
      <c r="D22" s="77" t="s">
        <v>9</v>
      </c>
      <c r="E22" s="79" t="s">
        <v>443</v>
      </c>
      <c r="F22" s="79" t="s">
        <v>444</v>
      </c>
      <c r="G22" s="468"/>
      <c r="H22" s="78" t="s">
        <v>371</v>
      </c>
      <c r="I22" s="78" t="s">
        <v>372</v>
      </c>
      <c r="J22" s="78" t="s">
        <v>371</v>
      </c>
      <c r="K22" s="78" t="s">
        <v>372</v>
      </c>
      <c r="L22" s="78" t="s">
        <v>371</v>
      </c>
      <c r="M22" s="78" t="s">
        <v>372</v>
      </c>
      <c r="N22" s="78" t="s">
        <v>371</v>
      </c>
      <c r="O22" s="78" t="s">
        <v>372</v>
      </c>
      <c r="P22" s="78" t="s">
        <v>371</v>
      </c>
      <c r="Q22" s="78" t="s">
        <v>372</v>
      </c>
      <c r="R22" s="78" t="s">
        <v>371</v>
      </c>
      <c r="S22" s="78" t="s">
        <v>372</v>
      </c>
      <c r="T22" s="78" t="s">
        <v>371</v>
      </c>
      <c r="U22" s="78" t="s">
        <v>372</v>
      </c>
      <c r="V22" s="78" t="s">
        <v>371</v>
      </c>
      <c r="W22" s="78" t="s">
        <v>372</v>
      </c>
      <c r="X22" s="78" t="s">
        <v>371</v>
      </c>
      <c r="Y22" s="78" t="s">
        <v>372</v>
      </c>
      <c r="Z22" s="78" t="s">
        <v>371</v>
      </c>
      <c r="AA22" s="78" t="s">
        <v>372</v>
      </c>
      <c r="AB22" s="78" t="s">
        <v>371</v>
      </c>
      <c r="AC22" s="78" t="s">
        <v>372</v>
      </c>
      <c r="AD22" s="78" t="s">
        <v>371</v>
      </c>
      <c r="AE22" s="78" t="s">
        <v>372</v>
      </c>
      <c r="AF22" s="77" t="s">
        <v>180</v>
      </c>
      <c r="AG22" s="77" t="s">
        <v>9</v>
      </c>
    </row>
    <row r="23" spans="1:36" ht="19.5" customHeight="1" x14ac:dyDescent="0.25">
      <c r="A23" s="69">
        <v>1</v>
      </c>
      <c r="B23" s="69">
        <v>2</v>
      </c>
      <c r="C23" s="69">
        <v>3</v>
      </c>
      <c r="D23" s="69">
        <v>4</v>
      </c>
      <c r="E23" s="69">
        <v>5</v>
      </c>
      <c r="F23" s="69">
        <v>6</v>
      </c>
      <c r="G23" s="149">
        <v>7</v>
      </c>
      <c r="H23" s="149">
        <v>8</v>
      </c>
      <c r="I23" s="149">
        <v>9</v>
      </c>
      <c r="J23" s="188">
        <v>10</v>
      </c>
      <c r="K23" s="188">
        <v>11</v>
      </c>
      <c r="L23" s="188">
        <v>12</v>
      </c>
      <c r="M23" s="188">
        <v>13</v>
      </c>
      <c r="N23" s="188">
        <v>14</v>
      </c>
      <c r="O23" s="188">
        <v>15</v>
      </c>
      <c r="P23" s="210">
        <v>16</v>
      </c>
      <c r="Q23" s="210">
        <v>17</v>
      </c>
      <c r="R23" s="210">
        <v>18</v>
      </c>
      <c r="S23" s="188">
        <v>19</v>
      </c>
      <c r="T23" s="188">
        <v>20</v>
      </c>
      <c r="U23" s="188">
        <v>21</v>
      </c>
      <c r="V23" s="188">
        <v>22</v>
      </c>
      <c r="W23" s="188">
        <v>23</v>
      </c>
      <c r="X23" s="188">
        <v>24</v>
      </c>
      <c r="Y23" s="188">
        <v>25</v>
      </c>
      <c r="Z23" s="188">
        <v>26</v>
      </c>
      <c r="AA23" s="188">
        <v>27</v>
      </c>
      <c r="AB23" s="188">
        <v>28</v>
      </c>
      <c r="AC23" s="188">
        <v>29</v>
      </c>
      <c r="AD23" s="188">
        <v>30</v>
      </c>
      <c r="AE23" s="188">
        <v>31</v>
      </c>
      <c r="AF23" s="188">
        <v>32</v>
      </c>
      <c r="AG23" s="188">
        <v>33</v>
      </c>
    </row>
    <row r="24" spans="1:36" ht="47.25" customHeight="1" x14ac:dyDescent="0.25">
      <c r="A24" s="74">
        <v>1</v>
      </c>
      <c r="B24" s="73" t="s">
        <v>178</v>
      </c>
      <c r="C24" s="215">
        <f>'1.Титульный лист'!C47</f>
        <v>2.4988872</v>
      </c>
      <c r="D24" s="215">
        <f>D27</f>
        <v>2.5664015999999998</v>
      </c>
      <c r="E24" s="215"/>
      <c r="F24" s="215"/>
      <c r="G24" s="76"/>
      <c r="H24" s="183"/>
      <c r="I24" s="217"/>
      <c r="J24" s="183"/>
      <c r="K24" s="217"/>
      <c r="L24" s="216">
        <f>C24</f>
        <v>2.4988872</v>
      </c>
      <c r="M24" s="217" t="s">
        <v>466</v>
      </c>
      <c r="N24" s="216">
        <f>N27</f>
        <v>2.5664015999999998</v>
      </c>
      <c r="O24" s="217" t="str">
        <f>O27</f>
        <v>IV</v>
      </c>
      <c r="P24" s="216"/>
      <c r="Q24" s="217"/>
      <c r="R24" s="216"/>
      <c r="S24" s="217"/>
      <c r="T24" s="183"/>
      <c r="U24" s="68"/>
      <c r="V24" s="183"/>
      <c r="W24" s="68"/>
      <c r="X24" s="183"/>
      <c r="Y24" s="68"/>
      <c r="Z24" s="183"/>
      <c r="AA24" s="68"/>
      <c r="AB24" s="183"/>
      <c r="AC24" s="68"/>
      <c r="AD24" s="183"/>
      <c r="AE24" s="68"/>
      <c r="AF24" s="183">
        <f>C24</f>
        <v>2.4988872</v>
      </c>
      <c r="AG24" s="183">
        <f>D24</f>
        <v>2.5664015999999998</v>
      </c>
    </row>
    <row r="25" spans="1:36" ht="24" customHeight="1" x14ac:dyDescent="0.25">
      <c r="A25" s="71" t="s">
        <v>177</v>
      </c>
      <c r="B25" s="44" t="s">
        <v>176</v>
      </c>
      <c r="C25" s="215"/>
      <c r="D25" s="215"/>
      <c r="E25" s="215"/>
      <c r="F25" s="215"/>
      <c r="G25" s="76"/>
      <c r="H25" s="183"/>
      <c r="I25" s="217"/>
      <c r="J25" s="183"/>
      <c r="K25" s="217"/>
      <c r="L25" s="216"/>
      <c r="M25" s="217"/>
      <c r="N25" s="216"/>
      <c r="O25" s="217"/>
      <c r="P25" s="216"/>
      <c r="Q25" s="217"/>
      <c r="R25" s="216"/>
      <c r="S25" s="217"/>
      <c r="T25" s="76"/>
      <c r="U25" s="76"/>
      <c r="V25" s="76"/>
      <c r="W25" s="76"/>
      <c r="X25" s="76"/>
      <c r="Y25" s="76"/>
      <c r="Z25" s="76"/>
      <c r="AA25" s="76"/>
      <c r="AB25" s="76"/>
      <c r="AC25" s="76"/>
      <c r="AD25" s="76"/>
      <c r="AE25" s="76"/>
      <c r="AF25" s="183"/>
      <c r="AG25" s="183"/>
    </row>
    <row r="26" spans="1:36" x14ac:dyDescent="0.25">
      <c r="A26" s="71" t="s">
        <v>175</v>
      </c>
      <c r="B26" s="44" t="s">
        <v>174</v>
      </c>
      <c r="C26" s="44"/>
      <c r="D26" s="68"/>
      <c r="E26" s="68"/>
      <c r="F26" s="68"/>
      <c r="G26" s="69"/>
      <c r="H26" s="69"/>
      <c r="I26" s="69"/>
      <c r="J26" s="69"/>
      <c r="K26" s="69"/>
      <c r="L26" s="68"/>
      <c r="M26" s="68"/>
      <c r="N26" s="76"/>
      <c r="O26" s="68"/>
      <c r="P26" s="68"/>
      <c r="Q26" s="68"/>
      <c r="R26" s="68"/>
      <c r="S26" s="68"/>
      <c r="T26" s="68"/>
      <c r="U26" s="68"/>
      <c r="V26" s="68"/>
      <c r="W26" s="68"/>
      <c r="X26" s="68"/>
      <c r="Y26" s="68"/>
      <c r="Z26" s="68"/>
      <c r="AA26" s="68"/>
      <c r="AB26" s="68"/>
      <c r="AC26" s="68"/>
      <c r="AD26" s="68"/>
      <c r="AE26" s="68"/>
      <c r="AF26" s="183"/>
      <c r="AG26" s="68"/>
    </row>
    <row r="27" spans="1:36" ht="31.5" x14ac:dyDescent="0.25">
      <c r="A27" s="71" t="s">
        <v>173</v>
      </c>
      <c r="B27" s="44" t="s">
        <v>329</v>
      </c>
      <c r="C27" s="197">
        <f>C24</f>
        <v>2.4988872</v>
      </c>
      <c r="D27" s="197">
        <v>2.5664015999999998</v>
      </c>
      <c r="E27" s="197"/>
      <c r="F27" s="197"/>
      <c r="G27" s="68"/>
      <c r="H27" s="182"/>
      <c r="I27" s="44"/>
      <c r="J27" s="182"/>
      <c r="K27" s="44"/>
      <c r="L27" s="215">
        <f>C27</f>
        <v>2.4988872</v>
      </c>
      <c r="M27" s="68" t="str">
        <f>M24</f>
        <v>III</v>
      </c>
      <c r="N27" s="215">
        <f>D27</f>
        <v>2.5664015999999998</v>
      </c>
      <c r="O27" s="68" t="s">
        <v>983</v>
      </c>
      <c r="P27" s="214"/>
      <c r="Q27" s="68"/>
      <c r="R27" s="183"/>
      <c r="S27" s="68"/>
      <c r="T27" s="183"/>
      <c r="U27" s="68"/>
      <c r="V27" s="183"/>
      <c r="W27" s="68"/>
      <c r="X27" s="183"/>
      <c r="Y27" s="68"/>
      <c r="Z27" s="183"/>
      <c r="AA27" s="68"/>
      <c r="AB27" s="183"/>
      <c r="AC27" s="68"/>
      <c r="AD27" s="183"/>
      <c r="AE27" s="68"/>
      <c r="AF27" s="183">
        <f>L27</f>
        <v>2.4988872</v>
      </c>
      <c r="AG27" s="183">
        <f>N27</f>
        <v>2.5664015999999998</v>
      </c>
    </row>
    <row r="28" spans="1:36" x14ac:dyDescent="0.25">
      <c r="A28" s="71" t="s">
        <v>172</v>
      </c>
      <c r="B28" s="44" t="s">
        <v>171</v>
      </c>
      <c r="C28" s="44"/>
      <c r="D28" s="68"/>
      <c r="E28" s="68"/>
      <c r="F28" s="68"/>
      <c r="G28" s="68"/>
      <c r="H28" s="44"/>
      <c r="I28" s="44"/>
      <c r="J28" s="44"/>
      <c r="K28" s="44"/>
      <c r="L28" s="68"/>
      <c r="M28" s="68"/>
      <c r="N28" s="44"/>
      <c r="O28" s="68"/>
      <c r="P28" s="68"/>
      <c r="Q28" s="68"/>
      <c r="R28" s="68"/>
      <c r="S28" s="68"/>
      <c r="T28" s="68"/>
      <c r="U28" s="68"/>
      <c r="V28" s="68"/>
      <c r="W28" s="68"/>
      <c r="X28" s="68"/>
      <c r="Y28" s="68"/>
      <c r="Z28" s="68"/>
      <c r="AA28" s="68"/>
      <c r="AB28" s="68"/>
      <c r="AC28" s="68"/>
      <c r="AD28" s="68"/>
      <c r="AE28" s="68"/>
      <c r="AF28" s="183"/>
      <c r="AG28" s="68"/>
    </row>
    <row r="29" spans="1:36" x14ac:dyDescent="0.25">
      <c r="A29" s="71" t="s">
        <v>170</v>
      </c>
      <c r="B29" s="75" t="s">
        <v>169</v>
      </c>
      <c r="C29" s="44"/>
      <c r="D29" s="68"/>
      <c r="E29" s="68"/>
      <c r="F29" s="68"/>
      <c r="G29" s="68"/>
      <c r="H29" s="44"/>
      <c r="I29" s="44"/>
      <c r="J29" s="44"/>
      <c r="K29" s="44"/>
      <c r="L29" s="68"/>
      <c r="M29" s="68"/>
      <c r="N29" s="44"/>
      <c r="O29" s="68"/>
      <c r="P29" s="68"/>
      <c r="Q29" s="68"/>
      <c r="R29" s="68"/>
      <c r="S29" s="68"/>
      <c r="T29" s="68"/>
      <c r="U29" s="68"/>
      <c r="V29" s="68"/>
      <c r="W29" s="68"/>
      <c r="X29" s="68"/>
      <c r="Y29" s="68"/>
      <c r="Z29" s="68"/>
      <c r="AA29" s="68"/>
      <c r="AB29" s="68"/>
      <c r="AC29" s="68"/>
      <c r="AD29" s="68"/>
      <c r="AE29" s="68"/>
      <c r="AF29" s="183"/>
      <c r="AG29" s="68"/>
    </row>
    <row r="30" spans="1:36" ht="47.25" x14ac:dyDescent="0.25">
      <c r="A30" s="74" t="s">
        <v>61</v>
      </c>
      <c r="B30" s="73" t="s">
        <v>168</v>
      </c>
      <c r="C30" s="197"/>
      <c r="D30" s="197"/>
      <c r="E30" s="197"/>
      <c r="F30" s="197"/>
      <c r="G30" s="183"/>
      <c r="H30" s="44"/>
      <c r="I30" s="44"/>
      <c r="J30" s="44"/>
      <c r="K30" s="44"/>
      <c r="L30" s="197"/>
      <c r="M30" s="68"/>
      <c r="N30" s="197"/>
      <c r="O30" s="68"/>
      <c r="P30" s="183"/>
      <c r="Q30" s="68"/>
      <c r="R30" s="68"/>
      <c r="S30" s="68"/>
      <c r="T30" s="44"/>
      <c r="U30" s="68"/>
      <c r="V30" s="68"/>
      <c r="W30" s="68"/>
      <c r="X30" s="44"/>
      <c r="Y30" s="68"/>
      <c r="Z30" s="68"/>
      <c r="AA30" s="68"/>
      <c r="AB30" s="183"/>
      <c r="AC30" s="68"/>
      <c r="AD30" s="68"/>
      <c r="AE30" s="68"/>
      <c r="AF30" s="183"/>
      <c r="AG30" s="183"/>
    </row>
    <row r="31" spans="1:36" x14ac:dyDescent="0.25">
      <c r="A31" s="74" t="s">
        <v>167</v>
      </c>
      <c r="B31" s="44" t="s">
        <v>166</v>
      </c>
      <c r="C31" s="197"/>
      <c r="D31" s="197"/>
      <c r="E31" s="197"/>
      <c r="F31" s="197"/>
      <c r="G31" s="183"/>
      <c r="H31" s="44"/>
      <c r="I31" s="44"/>
      <c r="J31" s="44"/>
      <c r="K31" s="44"/>
      <c r="L31" s="197"/>
      <c r="M31" s="68"/>
      <c r="N31" s="197"/>
      <c r="O31" s="68"/>
      <c r="P31" s="183"/>
      <c r="Q31" s="68"/>
      <c r="R31" s="68"/>
      <c r="S31" s="68"/>
      <c r="T31" s="68"/>
      <c r="U31" s="68"/>
      <c r="V31" s="68"/>
      <c r="W31" s="68"/>
      <c r="X31" s="68"/>
      <c r="Y31" s="68"/>
      <c r="Z31" s="68"/>
      <c r="AA31" s="68"/>
      <c r="AB31" s="183"/>
      <c r="AC31" s="68"/>
      <c r="AD31" s="68"/>
      <c r="AE31" s="68"/>
      <c r="AF31" s="183"/>
      <c r="AG31" s="183"/>
    </row>
    <row r="32" spans="1:36" ht="31.5" x14ac:dyDescent="0.25">
      <c r="A32" s="74" t="s">
        <v>165</v>
      </c>
      <c r="B32" s="44" t="s">
        <v>164</v>
      </c>
      <c r="C32" s="183"/>
      <c r="D32" s="183"/>
      <c r="E32" s="183"/>
      <c r="F32" s="183"/>
      <c r="G32" s="44"/>
      <c r="H32" s="44"/>
      <c r="I32" s="44"/>
      <c r="J32" s="44"/>
      <c r="K32" s="44"/>
      <c r="L32" s="183"/>
      <c r="M32" s="68"/>
      <c r="N32" s="183"/>
      <c r="O32" s="68"/>
      <c r="P32" s="183"/>
      <c r="Q32" s="68"/>
      <c r="R32" s="186"/>
      <c r="S32" s="186"/>
      <c r="T32" s="186"/>
      <c r="U32" s="186"/>
      <c r="V32" s="68"/>
      <c r="W32" s="68"/>
      <c r="X32" s="186"/>
      <c r="Y32" s="186"/>
      <c r="Z32" s="68"/>
      <c r="AA32" s="68"/>
      <c r="AB32" s="183"/>
      <c r="AC32" s="68"/>
      <c r="AD32" s="68"/>
      <c r="AE32" s="68"/>
      <c r="AF32" s="183"/>
      <c r="AG32" s="183"/>
    </row>
    <row r="33" spans="1:33" x14ac:dyDescent="0.25">
      <c r="A33" s="74" t="s">
        <v>163</v>
      </c>
      <c r="B33" s="44" t="s">
        <v>162</v>
      </c>
      <c r="C33" s="73"/>
      <c r="D33" s="69"/>
      <c r="E33" s="69"/>
      <c r="F33" s="69"/>
      <c r="G33" s="44"/>
      <c r="H33" s="44"/>
      <c r="I33" s="44"/>
      <c r="J33" s="44"/>
      <c r="K33" s="44"/>
      <c r="L33" s="183"/>
      <c r="M33" s="68"/>
      <c r="N33" s="44"/>
      <c r="O33" s="44"/>
      <c r="P33" s="183"/>
      <c r="Q33" s="68"/>
      <c r="R33" s="186"/>
      <c r="S33" s="186"/>
      <c r="T33" s="186"/>
      <c r="U33" s="186"/>
      <c r="V33" s="44"/>
      <c r="W33" s="68"/>
      <c r="X33" s="186"/>
      <c r="Y33" s="186"/>
      <c r="Z33" s="44"/>
      <c r="AA33" s="68"/>
      <c r="AB33" s="183"/>
      <c r="AC33" s="68"/>
      <c r="AD33" s="44"/>
      <c r="AE33" s="68"/>
      <c r="AF33" s="183"/>
      <c r="AG33" s="67"/>
    </row>
    <row r="34" spans="1:33" x14ac:dyDescent="0.25">
      <c r="A34" s="74" t="s">
        <v>161</v>
      </c>
      <c r="B34" s="44" t="s">
        <v>160</v>
      </c>
      <c r="C34" s="73"/>
      <c r="D34" s="69"/>
      <c r="E34" s="69"/>
      <c r="F34" s="69"/>
      <c r="G34" s="44"/>
      <c r="H34" s="44"/>
      <c r="I34" s="44"/>
      <c r="J34" s="44"/>
      <c r="K34" s="44"/>
      <c r="L34" s="68"/>
      <c r="M34" s="68"/>
      <c r="N34" s="44"/>
      <c r="O34" s="68"/>
      <c r="P34" s="68"/>
      <c r="Q34" s="68"/>
      <c r="R34" s="186"/>
      <c r="S34" s="186"/>
      <c r="T34" s="186"/>
      <c r="U34" s="186"/>
      <c r="V34" s="68"/>
      <c r="W34" s="68"/>
      <c r="X34" s="186"/>
      <c r="Y34" s="186"/>
      <c r="Z34" s="68"/>
      <c r="AA34" s="68"/>
      <c r="AB34" s="186"/>
      <c r="AC34" s="186"/>
      <c r="AD34" s="68"/>
      <c r="AE34" s="68"/>
      <c r="AF34" s="183"/>
      <c r="AG34" s="67"/>
    </row>
    <row r="35" spans="1:33" ht="31.5" x14ac:dyDescent="0.25">
      <c r="A35" s="74" t="s">
        <v>60</v>
      </c>
      <c r="B35" s="73" t="s">
        <v>159</v>
      </c>
      <c r="C35" s="73"/>
      <c r="D35" s="69"/>
      <c r="E35" s="44"/>
      <c r="F35" s="44"/>
      <c r="G35" s="44"/>
      <c r="H35" s="44"/>
      <c r="I35" s="44"/>
      <c r="J35" s="44"/>
      <c r="K35" s="44"/>
      <c r="L35" s="68"/>
      <c r="M35" s="68"/>
      <c r="N35" s="44"/>
      <c r="O35" s="68"/>
      <c r="P35" s="68"/>
      <c r="Q35" s="68"/>
      <c r="R35" s="68"/>
      <c r="S35" s="68"/>
      <c r="T35" s="68"/>
      <c r="U35" s="68"/>
      <c r="V35" s="68"/>
      <c r="W35" s="68"/>
      <c r="X35" s="68"/>
      <c r="Y35" s="68"/>
      <c r="Z35" s="68"/>
      <c r="AA35" s="68"/>
      <c r="AB35" s="68"/>
      <c r="AC35" s="68"/>
      <c r="AD35" s="68"/>
      <c r="AE35" s="68"/>
      <c r="AF35" s="183"/>
      <c r="AG35" s="67"/>
    </row>
    <row r="36" spans="1:33" ht="31.5" x14ac:dyDescent="0.25">
      <c r="A36" s="71" t="s">
        <v>158</v>
      </c>
      <c r="B36" s="70" t="s">
        <v>157</v>
      </c>
      <c r="C36" s="70"/>
      <c r="D36" s="69"/>
      <c r="E36" s="44"/>
      <c r="F36" s="44"/>
      <c r="G36" s="44"/>
      <c r="H36" s="44"/>
      <c r="I36" s="44"/>
      <c r="J36" s="44"/>
      <c r="K36" s="44"/>
      <c r="L36" s="68"/>
      <c r="M36" s="68"/>
      <c r="N36" s="44"/>
      <c r="O36" s="68"/>
      <c r="P36" s="68"/>
      <c r="Q36" s="68"/>
      <c r="R36" s="68"/>
      <c r="S36" s="68"/>
      <c r="T36" s="68"/>
      <c r="U36" s="68"/>
      <c r="V36" s="68"/>
      <c r="W36" s="68"/>
      <c r="X36" s="68"/>
      <c r="Y36" s="68"/>
      <c r="Z36" s="68"/>
      <c r="AA36" s="68"/>
      <c r="AB36" s="68"/>
      <c r="AC36" s="68"/>
      <c r="AD36" s="68"/>
      <c r="AE36" s="68"/>
      <c r="AF36" s="183"/>
      <c r="AG36" s="67"/>
    </row>
    <row r="37" spans="1:33" x14ac:dyDescent="0.25">
      <c r="A37" s="71" t="s">
        <v>156</v>
      </c>
      <c r="B37" s="70" t="s">
        <v>146</v>
      </c>
      <c r="C37" s="70"/>
      <c r="D37" s="69"/>
      <c r="E37" s="44"/>
      <c r="F37" s="44"/>
      <c r="G37" s="44"/>
      <c r="H37" s="44"/>
      <c r="I37" s="44"/>
      <c r="J37" s="44"/>
      <c r="K37" s="44"/>
      <c r="L37" s="68"/>
      <c r="M37" s="68"/>
      <c r="N37" s="44"/>
      <c r="O37" s="68"/>
      <c r="P37" s="68"/>
      <c r="Q37" s="68"/>
      <c r="R37" s="68"/>
      <c r="S37" s="68"/>
      <c r="T37" s="68"/>
      <c r="U37" s="68"/>
      <c r="V37" s="68"/>
      <c r="W37" s="68"/>
      <c r="X37" s="68"/>
      <c r="Y37" s="68"/>
      <c r="Z37" s="68"/>
      <c r="AA37" s="68"/>
      <c r="AB37" s="68"/>
      <c r="AC37" s="68"/>
      <c r="AD37" s="68"/>
      <c r="AE37" s="68"/>
      <c r="AF37" s="183"/>
      <c r="AG37" s="67"/>
    </row>
    <row r="38" spans="1:33" x14ac:dyDescent="0.25">
      <c r="A38" s="71" t="s">
        <v>155</v>
      </c>
      <c r="B38" s="70" t="s">
        <v>144</v>
      </c>
      <c r="C38" s="70"/>
      <c r="D38" s="69"/>
      <c r="E38" s="44"/>
      <c r="F38" s="44"/>
      <c r="G38" s="44"/>
      <c r="H38" s="44"/>
      <c r="I38" s="44"/>
      <c r="J38" s="44"/>
      <c r="K38" s="44"/>
      <c r="L38" s="68"/>
      <c r="M38" s="68"/>
      <c r="N38" s="44"/>
      <c r="O38" s="68"/>
      <c r="P38" s="68"/>
      <c r="Q38" s="68"/>
      <c r="R38" s="68"/>
      <c r="S38" s="68"/>
      <c r="T38" s="68"/>
      <c r="U38" s="68"/>
      <c r="V38" s="68"/>
      <c r="W38" s="68"/>
      <c r="X38" s="68"/>
      <c r="Y38" s="68"/>
      <c r="Z38" s="68"/>
      <c r="AA38" s="68"/>
      <c r="AB38" s="68"/>
      <c r="AC38" s="68"/>
      <c r="AD38" s="68"/>
      <c r="AE38" s="68"/>
      <c r="AF38" s="183"/>
      <c r="AG38" s="67"/>
    </row>
    <row r="39" spans="1:33" ht="31.5" x14ac:dyDescent="0.25">
      <c r="A39" s="71" t="s">
        <v>154</v>
      </c>
      <c r="B39" s="44" t="s">
        <v>142</v>
      </c>
      <c r="C39" s="44"/>
      <c r="D39" s="69"/>
      <c r="E39" s="44"/>
      <c r="F39" s="44"/>
      <c r="G39" s="44"/>
      <c r="H39" s="44"/>
      <c r="I39" s="44"/>
      <c r="J39" s="44"/>
      <c r="K39" s="44"/>
      <c r="L39" s="68"/>
      <c r="M39" s="68"/>
      <c r="N39" s="44"/>
      <c r="O39" s="68"/>
      <c r="P39" s="68"/>
      <c r="Q39" s="68"/>
      <c r="R39" s="68"/>
      <c r="S39" s="68"/>
      <c r="T39" s="68"/>
      <c r="U39" s="68"/>
      <c r="V39" s="68"/>
      <c r="W39" s="68"/>
      <c r="X39" s="68"/>
      <c r="Y39" s="68"/>
      <c r="Z39" s="68"/>
      <c r="AA39" s="68"/>
      <c r="AB39" s="68"/>
      <c r="AC39" s="68"/>
      <c r="AD39" s="68"/>
      <c r="AE39" s="68"/>
      <c r="AF39" s="183"/>
      <c r="AG39" s="67"/>
    </row>
    <row r="40" spans="1:33" ht="31.5" x14ac:dyDescent="0.25">
      <c r="A40" s="71" t="s">
        <v>153</v>
      </c>
      <c r="B40" s="44" t="s">
        <v>140</v>
      </c>
      <c r="C40" s="44"/>
      <c r="D40" s="69"/>
      <c r="E40" s="44"/>
      <c r="F40" s="44"/>
      <c r="G40" s="44"/>
      <c r="H40" s="44"/>
      <c r="I40" s="44"/>
      <c r="J40" s="44"/>
      <c r="K40" s="44"/>
      <c r="L40" s="68"/>
      <c r="M40" s="68"/>
      <c r="N40" s="44"/>
      <c r="O40" s="68"/>
      <c r="P40" s="68"/>
      <c r="Q40" s="68"/>
      <c r="R40" s="68"/>
      <c r="S40" s="68"/>
      <c r="T40" s="68"/>
      <c r="U40" s="68"/>
      <c r="V40" s="68"/>
      <c r="W40" s="68"/>
      <c r="X40" s="68"/>
      <c r="Y40" s="68"/>
      <c r="Z40" s="68"/>
      <c r="AA40" s="68"/>
      <c r="AB40" s="68"/>
      <c r="AC40" s="68"/>
      <c r="AD40" s="68"/>
      <c r="AE40" s="68"/>
      <c r="AF40" s="183"/>
      <c r="AG40" s="67"/>
    </row>
    <row r="41" spans="1:33" x14ac:dyDescent="0.25">
      <c r="A41" s="71" t="s">
        <v>152</v>
      </c>
      <c r="B41" s="44" t="s">
        <v>138</v>
      </c>
      <c r="C41" s="44"/>
      <c r="D41" s="69"/>
      <c r="E41" s="44"/>
      <c r="F41" s="44"/>
      <c r="G41" s="44"/>
      <c r="H41" s="44"/>
      <c r="I41" s="44"/>
      <c r="J41" s="44"/>
      <c r="K41" s="44"/>
      <c r="L41" s="68"/>
      <c r="M41" s="68"/>
      <c r="N41" s="68"/>
      <c r="O41" s="68"/>
      <c r="P41" s="68"/>
      <c r="Q41" s="68"/>
      <c r="R41" s="68"/>
      <c r="S41" s="68"/>
      <c r="T41" s="68"/>
      <c r="U41" s="68"/>
      <c r="V41" s="68"/>
      <c r="W41" s="68"/>
      <c r="X41" s="68"/>
      <c r="Y41" s="68"/>
      <c r="Z41" s="68"/>
      <c r="AA41" s="68"/>
      <c r="AB41" s="68"/>
      <c r="AC41" s="68"/>
      <c r="AD41" s="68"/>
      <c r="AE41" s="68"/>
      <c r="AF41" s="183"/>
      <c r="AG41" s="67"/>
    </row>
    <row r="42" spans="1:33" ht="18.75" x14ac:dyDescent="0.25">
      <c r="A42" s="71" t="s">
        <v>151</v>
      </c>
      <c r="B42" s="70" t="s">
        <v>136</v>
      </c>
      <c r="C42" s="70"/>
      <c r="D42" s="69"/>
      <c r="E42" s="44"/>
      <c r="F42" s="44"/>
      <c r="G42" s="44"/>
      <c r="H42" s="44"/>
      <c r="I42" s="44"/>
      <c r="J42" s="44"/>
      <c r="K42" s="44"/>
      <c r="L42" s="68"/>
      <c r="M42" s="68"/>
      <c r="N42" s="44"/>
      <c r="O42" s="68"/>
      <c r="P42" s="68"/>
      <c r="Q42" s="68"/>
      <c r="R42" s="68"/>
      <c r="S42" s="68"/>
      <c r="T42" s="68"/>
      <c r="U42" s="68"/>
      <c r="V42" s="68"/>
      <c r="W42" s="68"/>
      <c r="X42" s="68"/>
      <c r="Y42" s="68"/>
      <c r="Z42" s="68"/>
      <c r="AA42" s="68"/>
      <c r="AB42" s="68"/>
      <c r="AC42" s="68"/>
      <c r="AD42" s="68"/>
      <c r="AE42" s="68"/>
      <c r="AF42" s="183"/>
      <c r="AG42" s="67"/>
    </row>
    <row r="43" spans="1:33" x14ac:dyDescent="0.25">
      <c r="A43" s="74" t="s">
        <v>59</v>
      </c>
      <c r="B43" s="73" t="s">
        <v>150</v>
      </c>
      <c r="C43" s="73"/>
      <c r="D43" s="69"/>
      <c r="E43" s="44"/>
      <c r="F43" s="44"/>
      <c r="G43" s="44"/>
      <c r="H43" s="44"/>
      <c r="I43" s="44"/>
      <c r="J43" s="44"/>
      <c r="K43" s="44"/>
      <c r="L43" s="68"/>
      <c r="M43" s="68"/>
      <c r="N43" s="44"/>
      <c r="O43" s="68"/>
      <c r="P43" s="68"/>
      <c r="Q43" s="68"/>
      <c r="R43" s="68"/>
      <c r="S43" s="68"/>
      <c r="T43" s="68"/>
      <c r="U43" s="68"/>
      <c r="V43" s="68"/>
      <c r="W43" s="68"/>
      <c r="X43" s="68"/>
      <c r="Y43" s="68"/>
      <c r="Z43" s="68"/>
      <c r="AA43" s="68"/>
      <c r="AB43" s="68"/>
      <c r="AC43" s="68"/>
      <c r="AD43" s="68"/>
      <c r="AE43" s="68"/>
      <c r="AF43" s="183"/>
      <c r="AG43" s="67"/>
    </row>
    <row r="44" spans="1:33" x14ac:dyDescent="0.25">
      <c r="A44" s="71" t="s">
        <v>149</v>
      </c>
      <c r="B44" s="44" t="s">
        <v>148</v>
      </c>
      <c r="C44" s="44"/>
      <c r="D44" s="69"/>
      <c r="E44" s="44"/>
      <c r="F44" s="44"/>
      <c r="G44" s="44"/>
      <c r="H44" s="44"/>
      <c r="I44" s="44"/>
      <c r="J44" s="44"/>
      <c r="K44" s="44"/>
      <c r="L44" s="68"/>
      <c r="M44" s="68"/>
      <c r="N44" s="44"/>
      <c r="O44" s="68"/>
      <c r="P44" s="68"/>
      <c r="Q44" s="68"/>
      <c r="R44" s="68"/>
      <c r="S44" s="68"/>
      <c r="T44" s="68"/>
      <c r="U44" s="68"/>
      <c r="V44" s="68"/>
      <c r="W44" s="68"/>
      <c r="X44" s="68"/>
      <c r="Y44" s="68"/>
      <c r="Z44" s="68"/>
      <c r="AA44" s="68"/>
      <c r="AB44" s="68"/>
      <c r="AC44" s="68"/>
      <c r="AD44" s="68"/>
      <c r="AE44" s="68"/>
      <c r="AF44" s="183"/>
      <c r="AG44" s="67"/>
    </row>
    <row r="45" spans="1:33" x14ac:dyDescent="0.25">
      <c r="A45" s="71" t="s">
        <v>147</v>
      </c>
      <c r="B45" s="44" t="s">
        <v>146</v>
      </c>
      <c r="C45" s="44"/>
      <c r="D45" s="69"/>
      <c r="E45" s="44"/>
      <c r="F45" s="44"/>
      <c r="G45" s="44"/>
      <c r="H45" s="44"/>
      <c r="I45" s="44"/>
      <c r="J45" s="44"/>
      <c r="K45" s="44"/>
      <c r="L45" s="68"/>
      <c r="M45" s="68"/>
      <c r="N45" s="44"/>
      <c r="O45" s="68"/>
      <c r="P45" s="68"/>
      <c r="Q45" s="68"/>
      <c r="R45" s="68"/>
      <c r="S45" s="68"/>
      <c r="T45" s="68"/>
      <c r="U45" s="68"/>
      <c r="V45" s="68"/>
      <c r="W45" s="68"/>
      <c r="X45" s="68"/>
      <c r="Y45" s="68"/>
      <c r="Z45" s="68"/>
      <c r="AA45" s="68"/>
      <c r="AB45" s="68"/>
      <c r="AC45" s="68"/>
      <c r="AD45" s="68"/>
      <c r="AE45" s="68"/>
      <c r="AF45" s="183"/>
      <c r="AG45" s="67"/>
    </row>
    <row r="46" spans="1:33" x14ac:dyDescent="0.25">
      <c r="A46" s="71" t="s">
        <v>145</v>
      </c>
      <c r="B46" s="44" t="s">
        <v>144</v>
      </c>
      <c r="C46" s="44"/>
      <c r="D46" s="69"/>
      <c r="E46" s="44"/>
      <c r="F46" s="44"/>
      <c r="G46" s="44"/>
      <c r="H46" s="44"/>
      <c r="I46" s="44"/>
      <c r="J46" s="44"/>
      <c r="K46" s="44"/>
      <c r="L46" s="68"/>
      <c r="M46" s="68"/>
      <c r="N46" s="44"/>
      <c r="O46" s="68"/>
      <c r="P46" s="68"/>
      <c r="Q46" s="68"/>
      <c r="R46" s="68"/>
      <c r="S46" s="68"/>
      <c r="T46" s="68"/>
      <c r="U46" s="68"/>
      <c r="V46" s="68"/>
      <c r="W46" s="68"/>
      <c r="X46" s="68"/>
      <c r="Y46" s="68"/>
      <c r="Z46" s="68"/>
      <c r="AA46" s="68"/>
      <c r="AB46" s="68"/>
      <c r="AC46" s="68"/>
      <c r="AD46" s="68"/>
      <c r="AE46" s="68"/>
      <c r="AF46" s="183"/>
      <c r="AG46" s="67"/>
    </row>
    <row r="47" spans="1:33" ht="31.5" x14ac:dyDescent="0.25">
      <c r="A47" s="71" t="s">
        <v>143</v>
      </c>
      <c r="B47" s="44" t="s">
        <v>142</v>
      </c>
      <c r="C47" s="44"/>
      <c r="D47" s="69"/>
      <c r="E47" s="44"/>
      <c r="F47" s="44"/>
      <c r="G47" s="44"/>
      <c r="H47" s="44"/>
      <c r="I47" s="44"/>
      <c r="J47" s="44"/>
      <c r="K47" s="44"/>
      <c r="L47" s="68"/>
      <c r="M47" s="68"/>
      <c r="N47" s="44"/>
      <c r="O47" s="68"/>
      <c r="P47" s="68"/>
      <c r="Q47" s="68"/>
      <c r="R47" s="68"/>
      <c r="S47" s="68"/>
      <c r="T47" s="68"/>
      <c r="U47" s="68"/>
      <c r="V47" s="68"/>
      <c r="W47" s="68"/>
      <c r="X47" s="68"/>
      <c r="Y47" s="68"/>
      <c r="Z47" s="68"/>
      <c r="AA47" s="68"/>
      <c r="AB47" s="68"/>
      <c r="AC47" s="68"/>
      <c r="AD47" s="68"/>
      <c r="AE47" s="68"/>
      <c r="AF47" s="183"/>
      <c r="AG47" s="67"/>
    </row>
    <row r="48" spans="1:33" ht="31.5" x14ac:dyDescent="0.25">
      <c r="A48" s="71" t="s">
        <v>141</v>
      </c>
      <c r="B48" s="44" t="s">
        <v>140</v>
      </c>
      <c r="C48" s="44"/>
      <c r="D48" s="69"/>
      <c r="E48" s="44"/>
      <c r="F48" s="44"/>
      <c r="G48" s="44"/>
      <c r="H48" s="44"/>
      <c r="I48" s="44"/>
      <c r="J48" s="44"/>
      <c r="K48" s="44"/>
      <c r="L48" s="68"/>
      <c r="M48" s="68"/>
      <c r="N48" s="44"/>
      <c r="O48" s="68"/>
      <c r="P48" s="68"/>
      <c r="Q48" s="68"/>
      <c r="R48" s="68"/>
      <c r="S48" s="68"/>
      <c r="T48" s="68"/>
      <c r="U48" s="68"/>
      <c r="V48" s="68"/>
      <c r="W48" s="68"/>
      <c r="X48" s="68"/>
      <c r="Y48" s="68"/>
      <c r="Z48" s="68"/>
      <c r="AA48" s="68"/>
      <c r="AB48" s="68"/>
      <c r="AC48" s="68"/>
      <c r="AD48" s="68"/>
      <c r="AE48" s="68"/>
      <c r="AF48" s="183"/>
      <c r="AG48" s="67"/>
    </row>
    <row r="49" spans="1:33" x14ac:dyDescent="0.25">
      <c r="A49" s="71" t="s">
        <v>139</v>
      </c>
      <c r="B49" s="44" t="s">
        <v>138</v>
      </c>
      <c r="C49" s="44"/>
      <c r="D49" s="69"/>
      <c r="E49" s="44"/>
      <c r="F49" s="44"/>
      <c r="G49" s="44"/>
      <c r="H49" s="44"/>
      <c r="I49" s="44"/>
      <c r="J49" s="44"/>
      <c r="K49" s="44"/>
      <c r="L49" s="68"/>
      <c r="M49" s="68"/>
      <c r="N49" s="68"/>
      <c r="O49" s="68"/>
      <c r="P49" s="68"/>
      <c r="Q49" s="68"/>
      <c r="R49" s="68"/>
      <c r="S49" s="68"/>
      <c r="T49" s="68"/>
      <c r="U49" s="68"/>
      <c r="V49" s="68"/>
      <c r="W49" s="68"/>
      <c r="X49" s="68"/>
      <c r="Y49" s="68"/>
      <c r="Z49" s="68"/>
      <c r="AA49" s="68"/>
      <c r="AB49" s="68"/>
      <c r="AC49" s="68"/>
      <c r="AD49" s="68"/>
      <c r="AE49" s="68"/>
      <c r="AF49" s="183"/>
      <c r="AG49" s="67"/>
    </row>
    <row r="50" spans="1:33" ht="18.75" x14ac:dyDescent="0.25">
      <c r="A50" s="71" t="s">
        <v>137</v>
      </c>
      <c r="B50" s="70" t="s">
        <v>136</v>
      </c>
      <c r="C50" s="70"/>
      <c r="D50" s="69"/>
      <c r="E50" s="44"/>
      <c r="F50" s="44"/>
      <c r="G50" s="44"/>
      <c r="H50" s="44"/>
      <c r="I50" s="44"/>
      <c r="J50" s="44"/>
      <c r="K50" s="44"/>
      <c r="L50" s="68"/>
      <c r="M50" s="68"/>
      <c r="N50" s="44"/>
      <c r="O50" s="68"/>
      <c r="P50" s="68"/>
      <c r="Q50" s="68"/>
      <c r="R50" s="68"/>
      <c r="S50" s="68"/>
      <c r="T50" s="68"/>
      <c r="U50" s="68"/>
      <c r="V50" s="68"/>
      <c r="W50" s="68"/>
      <c r="X50" s="68"/>
      <c r="Y50" s="68"/>
      <c r="Z50" s="68"/>
      <c r="AA50" s="68"/>
      <c r="AB50" s="68"/>
      <c r="AC50" s="68"/>
      <c r="AD50" s="68"/>
      <c r="AE50" s="68"/>
      <c r="AF50" s="183"/>
      <c r="AG50" s="67"/>
    </row>
    <row r="51" spans="1:33" ht="35.25" customHeight="1" x14ac:dyDescent="0.25">
      <c r="A51" s="74" t="s">
        <v>57</v>
      </c>
      <c r="B51" s="73" t="s">
        <v>135</v>
      </c>
      <c r="C51" s="73"/>
      <c r="D51" s="69"/>
      <c r="E51" s="69"/>
      <c r="F51" s="69"/>
      <c r="G51" s="44"/>
      <c r="H51" s="44"/>
      <c r="I51" s="44"/>
      <c r="J51" s="44"/>
      <c r="K51" s="44"/>
      <c r="L51" s="68"/>
      <c r="M51" s="68"/>
      <c r="N51" s="44"/>
      <c r="O51" s="68"/>
      <c r="P51" s="68"/>
      <c r="Q51" s="68"/>
      <c r="R51" s="68"/>
      <c r="S51" s="68"/>
      <c r="T51" s="68"/>
      <c r="U51" s="68"/>
      <c r="V51" s="68"/>
      <c r="W51" s="68"/>
      <c r="X51" s="68"/>
      <c r="Y51" s="68"/>
      <c r="Z51" s="68"/>
      <c r="AA51" s="68"/>
      <c r="AB51" s="68"/>
      <c r="AC51" s="68"/>
      <c r="AD51" s="68"/>
      <c r="AE51" s="68"/>
      <c r="AF51" s="183"/>
      <c r="AG51" s="67"/>
    </row>
    <row r="52" spans="1:33" x14ac:dyDescent="0.25">
      <c r="A52" s="71" t="s">
        <v>134</v>
      </c>
      <c r="B52" s="44" t="s">
        <v>133</v>
      </c>
      <c r="C52" s="197"/>
      <c r="D52" s="197"/>
      <c r="E52" s="197"/>
      <c r="F52" s="197"/>
      <c r="G52" s="44"/>
      <c r="H52" s="44"/>
      <c r="I52" s="44"/>
      <c r="J52" s="44"/>
      <c r="K52" s="44"/>
      <c r="L52" s="197"/>
      <c r="M52" s="68"/>
      <c r="N52" s="197"/>
      <c r="O52" s="68"/>
      <c r="P52" s="183"/>
      <c r="Q52" s="68"/>
      <c r="R52" s="68"/>
      <c r="S52" s="68"/>
      <c r="T52" s="68"/>
      <c r="U52" s="68"/>
      <c r="V52" s="68"/>
      <c r="W52" s="68"/>
      <c r="X52" s="68"/>
      <c r="Y52" s="68"/>
      <c r="Z52" s="68"/>
      <c r="AA52" s="68"/>
      <c r="AB52" s="68"/>
      <c r="AC52" s="68"/>
      <c r="AD52" s="68"/>
      <c r="AE52" s="68"/>
      <c r="AF52" s="183"/>
      <c r="AG52" s="183"/>
    </row>
    <row r="53" spans="1:33" x14ac:dyDescent="0.25">
      <c r="A53" s="71" t="s">
        <v>132</v>
      </c>
      <c r="B53" s="44" t="s">
        <v>126</v>
      </c>
      <c r="C53" s="44"/>
      <c r="D53" s="69"/>
      <c r="E53" s="69"/>
      <c r="F53" s="69"/>
      <c r="G53" s="44"/>
      <c r="H53" s="44"/>
      <c r="I53" s="44"/>
      <c r="J53" s="44"/>
      <c r="K53" s="44"/>
      <c r="L53" s="68"/>
      <c r="M53" s="68"/>
      <c r="N53" s="44"/>
      <c r="O53" s="68"/>
      <c r="P53" s="68"/>
      <c r="Q53" s="68"/>
      <c r="R53" s="68"/>
      <c r="S53" s="68"/>
      <c r="T53" s="68"/>
      <c r="U53" s="68"/>
      <c r="V53" s="68"/>
      <c r="W53" s="68"/>
      <c r="X53" s="68"/>
      <c r="Y53" s="68"/>
      <c r="Z53" s="68"/>
      <c r="AA53" s="68"/>
      <c r="AB53" s="68"/>
      <c r="AC53" s="68"/>
      <c r="AD53" s="68"/>
      <c r="AE53" s="68"/>
      <c r="AF53" s="183"/>
      <c r="AG53" s="67"/>
    </row>
    <row r="54" spans="1:33" x14ac:dyDescent="0.25">
      <c r="A54" s="71" t="s">
        <v>131</v>
      </c>
      <c r="B54" s="70" t="s">
        <v>125</v>
      </c>
      <c r="C54" s="70"/>
      <c r="D54" s="69"/>
      <c r="E54" s="69"/>
      <c r="F54" s="69"/>
      <c r="G54" s="44"/>
      <c r="H54" s="44"/>
      <c r="I54" s="44"/>
      <c r="J54" s="44"/>
      <c r="K54" s="44"/>
      <c r="L54" s="68"/>
      <c r="M54" s="68"/>
      <c r="N54" s="44"/>
      <c r="O54" s="68"/>
      <c r="P54" s="68"/>
      <c r="Q54" s="68"/>
      <c r="R54" s="68"/>
      <c r="S54" s="68"/>
      <c r="T54" s="68"/>
      <c r="U54" s="68"/>
      <c r="V54" s="68"/>
      <c r="W54" s="68"/>
      <c r="X54" s="68"/>
      <c r="Y54" s="68"/>
      <c r="Z54" s="68"/>
      <c r="AA54" s="68"/>
      <c r="AB54" s="68"/>
      <c r="AC54" s="68"/>
      <c r="AD54" s="68"/>
      <c r="AE54" s="68"/>
      <c r="AF54" s="183"/>
      <c r="AG54" s="67"/>
    </row>
    <row r="55" spans="1:33" x14ac:dyDescent="0.25">
      <c r="A55" s="71" t="s">
        <v>130</v>
      </c>
      <c r="B55" s="70" t="s">
        <v>124</v>
      </c>
      <c r="C55" s="70"/>
      <c r="D55" s="69"/>
      <c r="E55" s="69"/>
      <c r="F55" s="69"/>
      <c r="G55" s="44"/>
      <c r="H55" s="44"/>
      <c r="I55" s="44"/>
      <c r="J55" s="44"/>
      <c r="K55" s="44"/>
      <c r="L55" s="68"/>
      <c r="M55" s="68"/>
      <c r="N55" s="44"/>
      <c r="O55" s="68"/>
      <c r="P55" s="68"/>
      <c r="Q55" s="68"/>
      <c r="R55" s="68"/>
      <c r="S55" s="68"/>
      <c r="T55" s="68"/>
      <c r="U55" s="68"/>
      <c r="V55" s="68"/>
      <c r="W55" s="68"/>
      <c r="X55" s="68"/>
      <c r="Y55" s="68"/>
      <c r="Z55" s="68"/>
      <c r="AA55" s="68"/>
      <c r="AB55" s="68"/>
      <c r="AC55" s="68"/>
      <c r="AD55" s="68"/>
      <c r="AE55" s="68"/>
      <c r="AF55" s="183"/>
      <c r="AG55" s="67"/>
    </row>
    <row r="56" spans="1:33" x14ac:dyDescent="0.25">
      <c r="A56" s="71" t="s">
        <v>129</v>
      </c>
      <c r="B56" s="70" t="s">
        <v>123</v>
      </c>
      <c r="C56" s="70"/>
      <c r="D56" s="69"/>
      <c r="E56" s="69"/>
      <c r="F56" s="69"/>
      <c r="G56" s="44"/>
      <c r="H56" s="44"/>
      <c r="I56" s="44"/>
      <c r="J56" s="44"/>
      <c r="K56" s="44"/>
      <c r="L56" s="68">
        <v>1.04</v>
      </c>
      <c r="M56" s="68"/>
      <c r="N56" s="44">
        <v>1.1659999999999999</v>
      </c>
      <c r="O56" s="68"/>
      <c r="P56" s="68"/>
      <c r="Q56" s="68"/>
      <c r="R56" s="68"/>
      <c r="S56" s="68"/>
      <c r="T56" s="68"/>
      <c r="U56" s="68"/>
      <c r="V56" s="68"/>
      <c r="W56" s="68"/>
      <c r="X56" s="68"/>
      <c r="Y56" s="68"/>
      <c r="Z56" s="68"/>
      <c r="AA56" s="68"/>
      <c r="AB56" s="68"/>
      <c r="AC56" s="68"/>
      <c r="AD56" s="68"/>
      <c r="AE56" s="68"/>
      <c r="AF56" s="183"/>
      <c r="AG56" s="67"/>
    </row>
    <row r="57" spans="1:33" ht="18.75" x14ac:dyDescent="0.25">
      <c r="A57" s="71" t="s">
        <v>128</v>
      </c>
      <c r="B57" s="70" t="s">
        <v>122</v>
      </c>
      <c r="C57" s="70"/>
      <c r="D57" s="69"/>
      <c r="E57" s="69"/>
      <c r="F57" s="69"/>
      <c r="G57" s="44"/>
      <c r="H57" s="44"/>
      <c r="I57" s="44"/>
      <c r="J57" s="44"/>
      <c r="K57" s="44"/>
      <c r="L57" s="68"/>
      <c r="M57" s="68"/>
      <c r="N57" s="44"/>
      <c r="O57" s="68"/>
      <c r="P57" s="68"/>
      <c r="Q57" s="68"/>
      <c r="R57" s="68"/>
      <c r="S57" s="68"/>
      <c r="T57" s="68"/>
      <c r="U57" s="68"/>
      <c r="V57" s="68"/>
      <c r="W57" s="68"/>
      <c r="X57" s="68"/>
      <c r="Y57" s="68"/>
      <c r="Z57" s="68"/>
      <c r="AA57" s="68"/>
      <c r="AB57" s="68"/>
      <c r="AC57" s="68"/>
      <c r="AD57" s="68"/>
      <c r="AE57" s="68"/>
      <c r="AF57" s="183"/>
      <c r="AG57" s="67"/>
    </row>
    <row r="58" spans="1:33" ht="36.75" customHeight="1" x14ac:dyDescent="0.25">
      <c r="A58" s="74" t="s">
        <v>56</v>
      </c>
      <c r="B58" s="96" t="s">
        <v>220</v>
      </c>
      <c r="C58" s="70"/>
      <c r="D58" s="69"/>
      <c r="E58" s="69"/>
      <c r="F58" s="69"/>
      <c r="G58" s="44"/>
      <c r="H58" s="44"/>
      <c r="I58" s="44"/>
      <c r="J58" s="44"/>
      <c r="K58" s="44"/>
      <c r="L58" s="68"/>
      <c r="M58" s="68"/>
      <c r="N58" s="44"/>
      <c r="O58" s="68"/>
      <c r="P58" s="68"/>
      <c r="Q58" s="68"/>
      <c r="R58" s="68"/>
      <c r="S58" s="68"/>
      <c r="T58" s="68"/>
      <c r="U58" s="68"/>
      <c r="V58" s="68"/>
      <c r="W58" s="68"/>
      <c r="X58" s="68"/>
      <c r="Y58" s="68"/>
      <c r="Z58" s="68"/>
      <c r="AA58" s="68"/>
      <c r="AB58" s="68"/>
      <c r="AC58" s="68"/>
      <c r="AD58" s="68"/>
      <c r="AE58" s="68"/>
      <c r="AF58" s="183"/>
      <c r="AG58" s="67"/>
    </row>
    <row r="59" spans="1:33" x14ac:dyDescent="0.25">
      <c r="A59" s="74" t="s">
        <v>54</v>
      </c>
      <c r="B59" s="73" t="s">
        <v>127</v>
      </c>
      <c r="C59" s="69"/>
      <c r="D59" s="69"/>
      <c r="E59" s="44"/>
      <c r="F59" s="44"/>
      <c r="G59" s="44"/>
      <c r="H59" s="44"/>
      <c r="I59" s="44"/>
      <c r="J59" s="44"/>
      <c r="K59" s="44"/>
      <c r="L59" s="68"/>
      <c r="M59" s="68"/>
      <c r="N59" s="44"/>
      <c r="O59" s="68"/>
      <c r="P59" s="68"/>
      <c r="Q59" s="68"/>
      <c r="R59" s="68"/>
      <c r="S59" s="68"/>
      <c r="T59" s="68"/>
      <c r="U59" s="68"/>
      <c r="V59" s="68"/>
      <c r="W59" s="68"/>
      <c r="X59" s="68"/>
      <c r="Y59" s="68"/>
      <c r="Z59" s="68"/>
      <c r="AA59" s="68"/>
      <c r="AB59" s="68"/>
      <c r="AC59" s="68"/>
      <c r="AD59" s="68"/>
      <c r="AE59" s="68"/>
      <c r="AF59" s="183"/>
      <c r="AG59" s="67"/>
    </row>
    <row r="60" spans="1:33" x14ac:dyDescent="0.25">
      <c r="A60" s="71" t="s">
        <v>214</v>
      </c>
      <c r="B60" s="72" t="s">
        <v>148</v>
      </c>
      <c r="C60" s="72"/>
      <c r="D60" s="69"/>
      <c r="E60" s="44"/>
      <c r="F60" s="44"/>
      <c r="G60" s="44"/>
      <c r="H60" s="44"/>
      <c r="I60" s="44"/>
      <c r="J60" s="44"/>
      <c r="K60" s="44"/>
      <c r="L60" s="68"/>
      <c r="M60" s="68"/>
      <c r="N60" s="44"/>
      <c r="O60" s="68"/>
      <c r="P60" s="68"/>
      <c r="Q60" s="68"/>
      <c r="R60" s="68"/>
      <c r="S60" s="68"/>
      <c r="T60" s="68"/>
      <c r="U60" s="68"/>
      <c r="V60" s="68"/>
      <c r="W60" s="68"/>
      <c r="X60" s="68"/>
      <c r="Y60" s="68"/>
      <c r="Z60" s="68"/>
      <c r="AA60" s="68"/>
      <c r="AB60" s="68"/>
      <c r="AC60" s="68"/>
      <c r="AD60" s="68"/>
      <c r="AE60" s="68"/>
      <c r="AF60" s="183"/>
      <c r="AG60" s="67"/>
    </row>
    <row r="61" spans="1:33" x14ac:dyDescent="0.25">
      <c r="A61" s="71" t="s">
        <v>215</v>
      </c>
      <c r="B61" s="72" t="s">
        <v>146</v>
      </c>
      <c r="C61" s="72"/>
      <c r="D61" s="69"/>
      <c r="E61" s="44"/>
      <c r="F61" s="44"/>
      <c r="G61" s="44"/>
      <c r="H61" s="44"/>
      <c r="I61" s="44"/>
      <c r="J61" s="44"/>
      <c r="K61" s="44"/>
      <c r="L61" s="68"/>
      <c r="M61" s="68"/>
      <c r="N61" s="44"/>
      <c r="O61" s="68"/>
      <c r="P61" s="68"/>
      <c r="Q61" s="68"/>
      <c r="R61" s="68"/>
      <c r="S61" s="68"/>
      <c r="T61" s="68"/>
      <c r="U61" s="68"/>
      <c r="V61" s="68"/>
      <c r="W61" s="68"/>
      <c r="X61" s="68"/>
      <c r="Y61" s="68"/>
      <c r="Z61" s="68"/>
      <c r="AA61" s="68"/>
      <c r="AB61" s="68"/>
      <c r="AC61" s="68"/>
      <c r="AD61" s="68"/>
      <c r="AE61" s="68"/>
      <c r="AF61" s="183"/>
      <c r="AG61" s="67"/>
    </row>
    <row r="62" spans="1:33" x14ac:dyDescent="0.25">
      <c r="A62" s="71" t="s">
        <v>216</v>
      </c>
      <c r="B62" s="72" t="s">
        <v>144</v>
      </c>
      <c r="C62" s="72"/>
      <c r="D62" s="69"/>
      <c r="E62" s="44"/>
      <c r="F62" s="44"/>
      <c r="G62" s="44"/>
      <c r="H62" s="44"/>
      <c r="I62" s="44"/>
      <c r="J62" s="44"/>
      <c r="K62" s="44"/>
      <c r="L62" s="68"/>
      <c r="M62" s="68"/>
      <c r="N62" s="44"/>
      <c r="O62" s="68"/>
      <c r="P62" s="68"/>
      <c r="Q62" s="68"/>
      <c r="R62" s="68"/>
      <c r="S62" s="68"/>
      <c r="T62" s="68"/>
      <c r="U62" s="68"/>
      <c r="V62" s="68"/>
      <c r="W62" s="68"/>
      <c r="X62" s="68"/>
      <c r="Y62" s="68"/>
      <c r="Z62" s="68"/>
      <c r="AA62" s="68"/>
      <c r="AB62" s="68"/>
      <c r="AC62" s="68"/>
      <c r="AD62" s="68"/>
      <c r="AE62" s="68"/>
      <c r="AF62" s="183"/>
      <c r="AG62" s="67"/>
    </row>
    <row r="63" spans="1:33" x14ac:dyDescent="0.25">
      <c r="A63" s="71" t="s">
        <v>217</v>
      </c>
      <c r="B63" s="72" t="s">
        <v>219</v>
      </c>
      <c r="C63" s="72"/>
      <c r="D63" s="69"/>
      <c r="E63" s="44"/>
      <c r="F63" s="44"/>
      <c r="G63" s="44"/>
      <c r="H63" s="44"/>
      <c r="I63" s="44"/>
      <c r="J63" s="44"/>
      <c r="K63" s="44"/>
      <c r="L63" s="68"/>
      <c r="M63" s="68"/>
      <c r="N63" s="44"/>
      <c r="O63" s="68"/>
      <c r="P63" s="68"/>
      <c r="Q63" s="68"/>
      <c r="R63" s="68"/>
      <c r="S63" s="68"/>
      <c r="T63" s="68"/>
      <c r="U63" s="68"/>
      <c r="V63" s="68"/>
      <c r="W63" s="68"/>
      <c r="X63" s="68"/>
      <c r="Y63" s="68"/>
      <c r="Z63" s="68"/>
      <c r="AA63" s="68"/>
      <c r="AB63" s="68"/>
      <c r="AC63" s="68"/>
      <c r="AD63" s="68"/>
      <c r="AE63" s="68"/>
      <c r="AF63" s="183"/>
      <c r="AG63" s="67"/>
    </row>
    <row r="64" spans="1:33" ht="18.75" x14ac:dyDescent="0.25">
      <c r="A64" s="71" t="s">
        <v>218</v>
      </c>
      <c r="B64" s="70" t="s">
        <v>122</v>
      </c>
      <c r="C64" s="70"/>
      <c r="D64" s="69"/>
      <c r="E64" s="44"/>
      <c r="F64" s="44"/>
      <c r="G64" s="44"/>
      <c r="H64" s="44"/>
      <c r="I64" s="44"/>
      <c r="J64" s="44"/>
      <c r="K64" s="44"/>
      <c r="L64" s="68"/>
      <c r="M64" s="68"/>
      <c r="N64" s="44"/>
      <c r="O64" s="68"/>
      <c r="P64" s="68"/>
      <c r="Q64" s="68"/>
      <c r="R64" s="68"/>
      <c r="S64" s="68"/>
      <c r="T64" s="68"/>
      <c r="U64" s="68"/>
      <c r="V64" s="68"/>
      <c r="W64" s="68"/>
      <c r="X64" s="68"/>
      <c r="Y64" s="68"/>
      <c r="Z64" s="68"/>
      <c r="AA64" s="68"/>
      <c r="AB64" s="68"/>
      <c r="AC64" s="68"/>
      <c r="AD64" s="68"/>
      <c r="AE64" s="68"/>
      <c r="AF64" s="183"/>
      <c r="AG64" s="67"/>
    </row>
    <row r="65" spans="1:32" x14ac:dyDescent="0.25">
      <c r="A65" s="65"/>
      <c r="B65" s="66"/>
      <c r="C65" s="66"/>
      <c r="D65" s="66"/>
      <c r="E65" s="66"/>
      <c r="F65" s="66"/>
      <c r="G65" s="66"/>
      <c r="H65" s="66"/>
      <c r="I65" s="66"/>
      <c r="J65" s="66"/>
      <c r="K65" s="66"/>
      <c r="L65" s="65"/>
      <c r="M65" s="65"/>
      <c r="N65" s="56"/>
      <c r="O65" s="56"/>
      <c r="S65" s="56"/>
      <c r="T65" s="56"/>
      <c r="U65" s="56"/>
      <c r="V65" s="56"/>
      <c r="W65" s="56"/>
      <c r="X65" s="56"/>
      <c r="Y65" s="56"/>
      <c r="Z65" s="56"/>
      <c r="AA65" s="56"/>
      <c r="AB65" s="56"/>
      <c r="AC65" s="56"/>
      <c r="AD65" s="56"/>
      <c r="AE65" s="56"/>
      <c r="AF65" s="56"/>
    </row>
    <row r="66" spans="1:32" ht="54" customHeight="1" x14ac:dyDescent="0.25">
      <c r="A66" s="56"/>
      <c r="B66" s="476"/>
      <c r="C66" s="476"/>
      <c r="D66" s="476"/>
      <c r="E66" s="476"/>
      <c r="F66" s="476"/>
      <c r="G66" s="476"/>
      <c r="H66" s="476"/>
      <c r="I66" s="476"/>
      <c r="J66" s="60"/>
      <c r="K66" s="60"/>
      <c r="L66" s="64"/>
      <c r="M66" s="64"/>
      <c r="N66" s="64"/>
      <c r="O66" s="64"/>
      <c r="P66" s="64"/>
      <c r="Q66" s="64"/>
      <c r="R66" s="64"/>
      <c r="S66" s="64"/>
      <c r="T66" s="64"/>
      <c r="U66" s="64"/>
      <c r="V66" s="64"/>
      <c r="W66" s="64"/>
      <c r="X66" s="64"/>
      <c r="Y66" s="64"/>
      <c r="Z66" s="64"/>
      <c r="AA66" s="64"/>
      <c r="AB66" s="64"/>
      <c r="AC66" s="64"/>
      <c r="AD66" s="64"/>
      <c r="AE66" s="64"/>
      <c r="AF66" s="64"/>
    </row>
    <row r="67" spans="1:32" x14ac:dyDescent="0.25">
      <c r="A67" s="56"/>
      <c r="B67" s="56"/>
      <c r="C67" s="56"/>
      <c r="D67" s="56"/>
      <c r="E67" s="56"/>
      <c r="F67" s="56"/>
      <c r="L67" s="56"/>
      <c r="M67" s="56"/>
      <c r="N67" s="56"/>
      <c r="O67" s="56"/>
      <c r="S67" s="56"/>
      <c r="T67" s="56"/>
      <c r="U67" s="56"/>
      <c r="V67" s="56"/>
      <c r="W67" s="56"/>
      <c r="X67" s="56"/>
      <c r="Y67" s="56"/>
      <c r="Z67" s="56"/>
      <c r="AA67" s="56"/>
      <c r="AB67" s="56"/>
      <c r="AC67" s="56"/>
      <c r="AD67" s="56"/>
      <c r="AE67" s="56"/>
      <c r="AF67" s="56"/>
    </row>
    <row r="68" spans="1:32" ht="50.25" customHeight="1" x14ac:dyDescent="0.25">
      <c r="A68" s="56"/>
      <c r="B68" s="477"/>
      <c r="C68" s="477"/>
      <c r="D68" s="477"/>
      <c r="E68" s="477"/>
      <c r="F68" s="477"/>
      <c r="G68" s="477"/>
      <c r="H68" s="477"/>
      <c r="I68" s="477"/>
      <c r="J68" s="61"/>
      <c r="K68" s="61"/>
      <c r="L68" s="56"/>
      <c r="M68" s="56"/>
      <c r="N68" s="56"/>
      <c r="O68" s="56"/>
      <c r="S68" s="56"/>
      <c r="T68" s="56"/>
      <c r="U68" s="56"/>
      <c r="V68" s="56"/>
      <c r="W68" s="56"/>
      <c r="X68" s="56"/>
      <c r="Y68" s="56"/>
      <c r="Z68" s="56"/>
      <c r="AA68" s="56"/>
      <c r="AB68" s="56"/>
      <c r="AC68" s="56"/>
      <c r="AD68" s="56"/>
      <c r="AE68" s="56"/>
      <c r="AF68" s="56"/>
    </row>
    <row r="69" spans="1:32" x14ac:dyDescent="0.25">
      <c r="A69" s="56"/>
      <c r="B69" s="56"/>
      <c r="C69" s="56"/>
      <c r="D69" s="56"/>
      <c r="E69" s="56"/>
      <c r="F69" s="56"/>
      <c r="L69" s="56"/>
      <c r="M69" s="56"/>
      <c r="N69" s="56"/>
      <c r="O69" s="56"/>
      <c r="S69" s="56"/>
      <c r="T69" s="56"/>
      <c r="U69" s="56"/>
      <c r="V69" s="56"/>
      <c r="W69" s="56"/>
      <c r="X69" s="56"/>
      <c r="Y69" s="56"/>
      <c r="Z69" s="56"/>
      <c r="AA69" s="56"/>
      <c r="AB69" s="56"/>
      <c r="AC69" s="56"/>
      <c r="AD69" s="56"/>
      <c r="AE69" s="56"/>
      <c r="AF69" s="56"/>
    </row>
    <row r="70" spans="1:32" ht="36.75" customHeight="1" x14ac:dyDescent="0.25">
      <c r="A70" s="56"/>
      <c r="B70" s="476"/>
      <c r="C70" s="476"/>
      <c r="D70" s="476"/>
      <c r="E70" s="476"/>
      <c r="F70" s="476"/>
      <c r="G70" s="476"/>
      <c r="H70" s="476"/>
      <c r="I70" s="476"/>
      <c r="J70" s="60"/>
      <c r="K70" s="60"/>
      <c r="L70" s="56"/>
      <c r="M70" s="56"/>
      <c r="N70" s="56"/>
      <c r="O70" s="56"/>
      <c r="S70" s="56"/>
      <c r="T70" s="56"/>
      <c r="U70" s="56"/>
      <c r="V70" s="56"/>
      <c r="W70" s="56"/>
      <c r="X70" s="56"/>
      <c r="Y70" s="56"/>
      <c r="Z70" s="56"/>
      <c r="AA70" s="56"/>
      <c r="AB70" s="56"/>
      <c r="AC70" s="56"/>
      <c r="AD70" s="56"/>
      <c r="AE70" s="56"/>
      <c r="AF70" s="56"/>
    </row>
    <row r="71" spans="1:32" x14ac:dyDescent="0.25">
      <c r="A71" s="56"/>
      <c r="B71" s="63"/>
      <c r="C71" s="63"/>
      <c r="D71" s="63"/>
      <c r="E71" s="63"/>
      <c r="F71" s="63"/>
      <c r="L71" s="56"/>
      <c r="M71" s="56"/>
      <c r="N71" s="62"/>
      <c r="O71" s="56"/>
      <c r="S71" s="56"/>
      <c r="T71" s="56"/>
      <c r="U71" s="56"/>
      <c r="V71" s="56"/>
      <c r="W71" s="56"/>
      <c r="X71" s="56"/>
      <c r="Y71" s="56"/>
      <c r="Z71" s="56"/>
      <c r="AA71" s="56"/>
      <c r="AB71" s="56"/>
      <c r="AC71" s="56"/>
      <c r="AD71" s="56"/>
      <c r="AE71" s="56"/>
      <c r="AF71" s="56"/>
    </row>
    <row r="72" spans="1:32" ht="51" customHeight="1" x14ac:dyDescent="0.25">
      <c r="A72" s="56"/>
      <c r="B72" s="476"/>
      <c r="C72" s="476"/>
      <c r="D72" s="476"/>
      <c r="E72" s="476"/>
      <c r="F72" s="476"/>
      <c r="G72" s="476"/>
      <c r="H72" s="476"/>
      <c r="I72" s="476"/>
      <c r="J72" s="60"/>
      <c r="K72" s="60"/>
      <c r="L72" s="56"/>
      <c r="M72" s="56"/>
      <c r="N72" s="62"/>
      <c r="O72" s="56"/>
      <c r="S72" s="56"/>
      <c r="T72" s="56"/>
      <c r="U72" s="56"/>
      <c r="V72" s="56"/>
      <c r="W72" s="56"/>
      <c r="X72" s="56"/>
      <c r="Y72" s="56"/>
      <c r="Z72" s="56"/>
      <c r="AA72" s="56"/>
      <c r="AB72" s="56"/>
      <c r="AC72" s="56"/>
      <c r="AD72" s="56"/>
      <c r="AE72" s="56"/>
      <c r="AF72" s="56"/>
    </row>
    <row r="73" spans="1:32" ht="32.25" customHeight="1" x14ac:dyDescent="0.25">
      <c r="A73" s="56"/>
      <c r="B73" s="477"/>
      <c r="C73" s="477"/>
      <c r="D73" s="477"/>
      <c r="E73" s="477"/>
      <c r="F73" s="477"/>
      <c r="G73" s="477"/>
      <c r="H73" s="477"/>
      <c r="I73" s="477"/>
      <c r="J73" s="61"/>
      <c r="K73" s="61"/>
      <c r="L73" s="56"/>
      <c r="M73" s="56"/>
      <c r="N73" s="56"/>
      <c r="O73" s="56"/>
      <c r="S73" s="56"/>
      <c r="T73" s="56"/>
      <c r="U73" s="56"/>
      <c r="V73" s="56"/>
      <c r="W73" s="56"/>
      <c r="X73" s="56"/>
      <c r="Y73" s="56"/>
      <c r="Z73" s="56"/>
      <c r="AA73" s="56"/>
      <c r="AB73" s="56"/>
      <c r="AC73" s="56"/>
      <c r="AD73" s="56"/>
      <c r="AE73" s="56"/>
      <c r="AF73" s="56"/>
    </row>
    <row r="74" spans="1:32" ht="51.75" customHeight="1" x14ac:dyDescent="0.25">
      <c r="A74" s="56"/>
      <c r="B74" s="476"/>
      <c r="C74" s="476"/>
      <c r="D74" s="476"/>
      <c r="E74" s="476"/>
      <c r="F74" s="476"/>
      <c r="G74" s="476"/>
      <c r="H74" s="476"/>
      <c r="I74" s="476"/>
      <c r="J74" s="60"/>
      <c r="K74" s="60"/>
      <c r="L74" s="56"/>
      <c r="M74" s="56"/>
      <c r="N74" s="56"/>
      <c r="O74" s="56"/>
      <c r="S74" s="56"/>
      <c r="T74" s="56"/>
      <c r="U74" s="56"/>
      <c r="V74" s="56"/>
      <c r="W74" s="56"/>
      <c r="X74" s="56"/>
      <c r="Y74" s="56"/>
      <c r="Z74" s="56"/>
      <c r="AA74" s="56"/>
      <c r="AB74" s="56"/>
      <c r="AC74" s="56"/>
      <c r="AD74" s="56"/>
      <c r="AE74" s="56"/>
      <c r="AF74" s="56"/>
    </row>
    <row r="75" spans="1:32" ht="21.75" customHeight="1" x14ac:dyDescent="0.25">
      <c r="A75" s="56"/>
      <c r="B75" s="474"/>
      <c r="C75" s="474"/>
      <c r="D75" s="474"/>
      <c r="E75" s="474"/>
      <c r="F75" s="474"/>
      <c r="G75" s="474"/>
      <c r="H75" s="474"/>
      <c r="I75" s="474"/>
      <c r="J75" s="59"/>
      <c r="K75" s="59"/>
      <c r="L75" s="58"/>
      <c r="M75" s="58"/>
      <c r="N75" s="56"/>
      <c r="O75" s="56"/>
      <c r="S75" s="56"/>
      <c r="T75" s="56"/>
      <c r="U75" s="56"/>
      <c r="V75" s="56"/>
      <c r="W75" s="56"/>
      <c r="X75" s="56"/>
      <c r="Y75" s="56"/>
      <c r="Z75" s="56"/>
      <c r="AA75" s="56"/>
      <c r="AB75" s="56"/>
      <c r="AC75" s="56"/>
      <c r="AD75" s="56"/>
      <c r="AE75" s="56"/>
      <c r="AF75" s="56"/>
    </row>
    <row r="76" spans="1:32" ht="23.25" customHeight="1" x14ac:dyDescent="0.25">
      <c r="A76" s="56"/>
      <c r="B76" s="58"/>
      <c r="C76" s="58"/>
      <c r="D76" s="58"/>
      <c r="E76" s="58"/>
      <c r="F76" s="58"/>
      <c r="L76" s="56"/>
      <c r="M76" s="56"/>
      <c r="N76" s="56"/>
      <c r="O76" s="56"/>
      <c r="S76" s="56"/>
      <c r="T76" s="56"/>
      <c r="U76" s="56"/>
      <c r="V76" s="56"/>
      <c r="W76" s="56"/>
      <c r="X76" s="56"/>
      <c r="Y76" s="56"/>
      <c r="Z76" s="56"/>
      <c r="AA76" s="56"/>
      <c r="AB76" s="56"/>
      <c r="AC76" s="56"/>
      <c r="AD76" s="56"/>
      <c r="AE76" s="56"/>
      <c r="AF76" s="56"/>
    </row>
    <row r="77" spans="1:32" ht="18.75" customHeight="1" x14ac:dyDescent="0.25">
      <c r="A77" s="56"/>
      <c r="B77" s="475"/>
      <c r="C77" s="475"/>
      <c r="D77" s="475"/>
      <c r="E77" s="475"/>
      <c r="F77" s="475"/>
      <c r="G77" s="475"/>
      <c r="H77" s="475"/>
      <c r="I77" s="475"/>
      <c r="J77" s="57"/>
      <c r="K77" s="57"/>
      <c r="L77" s="56"/>
      <c r="M77" s="56"/>
      <c r="N77" s="56"/>
      <c r="O77" s="56"/>
      <c r="S77" s="56"/>
      <c r="T77" s="56"/>
      <c r="U77" s="56"/>
      <c r="V77" s="56"/>
      <c r="W77" s="56"/>
      <c r="X77" s="56"/>
      <c r="Y77" s="56"/>
      <c r="Z77" s="56"/>
      <c r="AA77" s="56"/>
      <c r="AB77" s="56"/>
      <c r="AC77" s="56"/>
      <c r="AD77" s="56"/>
      <c r="AE77" s="56"/>
      <c r="AF77" s="56"/>
    </row>
    <row r="78" spans="1:32" x14ac:dyDescent="0.25">
      <c r="A78" s="56"/>
      <c r="B78" s="56"/>
      <c r="C78" s="56"/>
      <c r="D78" s="56"/>
      <c r="E78" s="56"/>
      <c r="F78" s="56"/>
      <c r="L78" s="56"/>
      <c r="M78" s="56"/>
      <c r="N78" s="56"/>
      <c r="O78" s="56"/>
      <c r="S78" s="56"/>
      <c r="T78" s="56"/>
      <c r="U78" s="56"/>
      <c r="V78" s="56"/>
      <c r="W78" s="56"/>
      <c r="X78" s="56"/>
      <c r="Y78" s="56"/>
      <c r="Z78" s="56"/>
      <c r="AA78" s="56"/>
      <c r="AB78" s="56"/>
      <c r="AC78" s="56"/>
      <c r="AD78" s="56"/>
      <c r="AE78" s="56"/>
      <c r="AF78" s="56"/>
    </row>
    <row r="79" spans="1:32" x14ac:dyDescent="0.25">
      <c r="A79" s="56"/>
      <c r="B79" s="56"/>
      <c r="C79" s="56"/>
      <c r="D79" s="56"/>
      <c r="E79" s="56"/>
      <c r="F79" s="56"/>
      <c r="L79" s="56"/>
      <c r="M79" s="56"/>
      <c r="N79" s="56"/>
      <c r="O79" s="56"/>
      <c r="S79" s="56"/>
      <c r="T79" s="56"/>
      <c r="U79" s="56"/>
      <c r="V79" s="56"/>
      <c r="W79" s="56"/>
      <c r="X79" s="56"/>
      <c r="Y79" s="56"/>
      <c r="Z79" s="56"/>
      <c r="AA79" s="56"/>
      <c r="AB79" s="56"/>
      <c r="AC79" s="56"/>
      <c r="AD79" s="56"/>
      <c r="AE79" s="56"/>
      <c r="AF79" s="56"/>
    </row>
    <row r="80" spans="1:32" x14ac:dyDescent="0.25">
      <c r="G80" s="55"/>
      <c r="H80" s="55"/>
      <c r="I80" s="55"/>
      <c r="J80" s="55"/>
      <c r="K80" s="55"/>
    </row>
    <row r="81" spans="7:11" x14ac:dyDescent="0.25">
      <c r="G81" s="55"/>
      <c r="H81" s="55"/>
      <c r="I81" s="55"/>
      <c r="J81" s="55"/>
      <c r="K81" s="55"/>
    </row>
    <row r="82" spans="7:11" x14ac:dyDescent="0.25">
      <c r="G82" s="55"/>
      <c r="H82" s="55"/>
      <c r="I82" s="55"/>
      <c r="J82" s="55"/>
      <c r="K82" s="55"/>
    </row>
    <row r="83" spans="7:11" x14ac:dyDescent="0.25">
      <c r="G83" s="55"/>
      <c r="H83" s="55"/>
      <c r="I83" s="55"/>
      <c r="J83" s="55"/>
      <c r="K83" s="55"/>
    </row>
    <row r="84" spans="7:11" x14ac:dyDescent="0.25">
      <c r="G84" s="55"/>
      <c r="H84" s="55"/>
      <c r="I84" s="55"/>
      <c r="J84" s="55"/>
      <c r="K84" s="55"/>
    </row>
    <row r="85" spans="7:11" x14ac:dyDescent="0.25">
      <c r="G85" s="55"/>
      <c r="H85" s="55"/>
      <c r="I85" s="55"/>
      <c r="J85" s="55"/>
      <c r="K85" s="55"/>
    </row>
    <row r="86" spans="7:11" x14ac:dyDescent="0.25">
      <c r="G86" s="55"/>
      <c r="H86" s="55"/>
      <c r="I86" s="55"/>
      <c r="J86" s="55"/>
      <c r="K86" s="55"/>
    </row>
    <row r="87" spans="7:11" x14ac:dyDescent="0.25">
      <c r="G87" s="55"/>
      <c r="H87" s="55"/>
      <c r="I87" s="55"/>
      <c r="J87" s="55"/>
      <c r="K87" s="55"/>
    </row>
    <row r="88" spans="7:11" x14ac:dyDescent="0.25">
      <c r="G88" s="55"/>
      <c r="H88" s="55"/>
      <c r="I88" s="55"/>
      <c r="J88" s="55"/>
      <c r="K88" s="55"/>
    </row>
    <row r="89" spans="7:11" x14ac:dyDescent="0.25">
      <c r="G89" s="55"/>
      <c r="H89" s="55"/>
      <c r="I89" s="55"/>
      <c r="J89" s="55"/>
      <c r="K89" s="55"/>
    </row>
    <row r="90" spans="7:11" x14ac:dyDescent="0.25">
      <c r="G90" s="55"/>
      <c r="H90" s="55"/>
      <c r="I90" s="55"/>
      <c r="J90" s="55"/>
      <c r="K90" s="55"/>
    </row>
    <row r="91" spans="7:11" x14ac:dyDescent="0.25">
      <c r="G91" s="55"/>
      <c r="H91" s="55"/>
      <c r="I91" s="55"/>
      <c r="J91" s="55"/>
      <c r="K91" s="55"/>
    </row>
    <row r="92" spans="7:11" x14ac:dyDescent="0.25">
      <c r="G92" s="55"/>
      <c r="H92" s="55"/>
      <c r="I92" s="55"/>
      <c r="J92" s="55"/>
      <c r="K92" s="55"/>
    </row>
  </sheetData>
  <mergeCells count="42">
    <mergeCell ref="X20:AA20"/>
    <mergeCell ref="X21:Y21"/>
    <mergeCell ref="Z21:AA21"/>
    <mergeCell ref="AB20:AE20"/>
    <mergeCell ref="AB21:AC21"/>
    <mergeCell ref="AD21:AE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B75:I75"/>
    <mergeCell ref="B77:I77"/>
    <mergeCell ref="B66:I66"/>
    <mergeCell ref="B68:I68"/>
    <mergeCell ref="B70:I70"/>
    <mergeCell ref="B72:I72"/>
    <mergeCell ref="B73:I73"/>
    <mergeCell ref="B74:I74"/>
    <mergeCell ref="T20:W20"/>
    <mergeCell ref="T21:U21"/>
    <mergeCell ref="V21:W21"/>
    <mergeCell ref="P20:S20"/>
    <mergeCell ref="P21:Q21"/>
    <mergeCell ref="R21:S21"/>
  </mergeCells>
  <pageMargins left="0.39370078740157483" right="0.39370078740157483" top="0.78740157480314965" bottom="0.39370078740157483" header="0.31496062992125984" footer="0.31496062992125984"/>
  <pageSetup paperSize="8" scale="4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92D050"/>
    <pageSetUpPr fitToPage="1"/>
  </sheetPr>
  <dimension ref="A1:AV26"/>
  <sheetViews>
    <sheetView view="pageBreakPreview" zoomScale="80" zoomScaleSheetLayoutView="80" workbookViewId="0">
      <selection activeCell="L26" sqref="L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15.285156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66</v>
      </c>
    </row>
    <row r="2" spans="1:48" ht="18.75" x14ac:dyDescent="0.3">
      <c r="AV2" s="14" t="s">
        <v>8</v>
      </c>
    </row>
    <row r="3" spans="1:48" ht="18.75" x14ac:dyDescent="0.3">
      <c r="AV3" s="14" t="str">
        <f>'1.Титульный лист'!C3</f>
        <v>от «05» мая 2016 г. №380</v>
      </c>
    </row>
    <row r="4" spans="1:48" ht="18.75" x14ac:dyDescent="0.3">
      <c r="AV4" s="14"/>
    </row>
    <row r="5" spans="1:48" ht="18.75" customHeight="1" x14ac:dyDescent="0.25">
      <c r="A5" s="401" t="str">
        <f>'1.Титульный лист'!A5</f>
        <v>Год раскрытия информации:  2022 год</v>
      </c>
      <c r="B5" s="401"/>
      <c r="C5" s="401"/>
      <c r="D5" s="401"/>
      <c r="E5" s="401"/>
      <c r="F5" s="401"/>
      <c r="G5" s="401"/>
      <c r="H5" s="401"/>
      <c r="I5" s="401"/>
      <c r="J5" s="401"/>
      <c r="K5" s="401"/>
      <c r="L5" s="401"/>
      <c r="M5" s="401"/>
      <c r="N5" s="401"/>
      <c r="O5" s="401"/>
      <c r="P5" s="401"/>
      <c r="Q5" s="401"/>
      <c r="R5" s="401"/>
      <c r="S5" s="401"/>
      <c r="T5" s="401"/>
      <c r="U5" s="401"/>
      <c r="V5" s="401"/>
      <c r="W5" s="401"/>
      <c r="X5" s="401"/>
      <c r="Y5" s="401"/>
      <c r="Z5" s="401"/>
      <c r="AA5" s="401"/>
      <c r="AB5" s="401"/>
      <c r="AC5" s="401"/>
      <c r="AD5" s="401"/>
      <c r="AE5" s="401"/>
      <c r="AF5" s="401"/>
      <c r="AG5" s="401"/>
      <c r="AH5" s="401"/>
      <c r="AI5" s="401"/>
      <c r="AJ5" s="401"/>
      <c r="AK5" s="401"/>
      <c r="AL5" s="401"/>
      <c r="AM5" s="401"/>
      <c r="AN5" s="401"/>
      <c r="AO5" s="401"/>
      <c r="AP5" s="401"/>
      <c r="AQ5" s="401"/>
      <c r="AR5" s="401"/>
      <c r="AS5" s="401"/>
      <c r="AT5" s="401"/>
      <c r="AU5" s="401"/>
      <c r="AV5" s="401"/>
    </row>
    <row r="6" spans="1:48" ht="18.75" x14ac:dyDescent="0.3">
      <c r="AV6" s="14"/>
    </row>
    <row r="7" spans="1:48" ht="18.75" x14ac:dyDescent="0.25">
      <c r="A7" s="405" t="s">
        <v>7</v>
      </c>
      <c r="B7" s="405"/>
      <c r="C7" s="405"/>
      <c r="D7" s="405"/>
      <c r="E7" s="405"/>
      <c r="F7" s="405"/>
      <c r="G7" s="405"/>
      <c r="H7" s="405"/>
      <c r="I7" s="405"/>
      <c r="J7" s="405"/>
      <c r="K7" s="405"/>
      <c r="L7" s="405"/>
      <c r="M7" s="405"/>
      <c r="N7" s="405"/>
      <c r="O7" s="405"/>
      <c r="P7" s="405"/>
      <c r="Q7" s="405"/>
      <c r="R7" s="405"/>
      <c r="S7" s="405"/>
      <c r="T7" s="405"/>
      <c r="U7" s="405"/>
      <c r="V7" s="405"/>
      <c r="W7" s="405"/>
      <c r="X7" s="405"/>
      <c r="Y7" s="405"/>
      <c r="Z7" s="405"/>
      <c r="AA7" s="405"/>
      <c r="AB7" s="405"/>
      <c r="AC7" s="405"/>
      <c r="AD7" s="405"/>
      <c r="AE7" s="405"/>
      <c r="AF7" s="405"/>
      <c r="AG7" s="405"/>
      <c r="AH7" s="405"/>
      <c r="AI7" s="405"/>
      <c r="AJ7" s="405"/>
      <c r="AK7" s="405"/>
      <c r="AL7" s="405"/>
      <c r="AM7" s="405"/>
      <c r="AN7" s="405"/>
      <c r="AO7" s="405"/>
      <c r="AP7" s="405"/>
      <c r="AQ7" s="405"/>
      <c r="AR7" s="405"/>
      <c r="AS7" s="405"/>
      <c r="AT7" s="405"/>
      <c r="AU7" s="405"/>
      <c r="AV7" s="405"/>
    </row>
    <row r="8" spans="1:48" ht="18.75" x14ac:dyDescent="0.25">
      <c r="A8" s="405"/>
      <c r="B8" s="405"/>
      <c r="C8" s="405"/>
      <c r="D8" s="405"/>
      <c r="E8" s="405"/>
      <c r="F8" s="405"/>
      <c r="G8" s="405"/>
      <c r="H8" s="405"/>
      <c r="I8" s="405"/>
      <c r="J8" s="405"/>
      <c r="K8" s="405"/>
      <c r="L8" s="405"/>
      <c r="M8" s="405"/>
      <c r="N8" s="405"/>
      <c r="O8" s="405"/>
      <c r="P8" s="405"/>
      <c r="Q8" s="405"/>
      <c r="R8" s="405"/>
      <c r="S8" s="405"/>
      <c r="T8" s="405"/>
      <c r="U8" s="405"/>
      <c r="V8" s="405"/>
      <c r="W8" s="405"/>
      <c r="X8" s="405"/>
      <c r="Y8" s="405"/>
      <c r="Z8" s="405"/>
      <c r="AA8" s="405"/>
      <c r="AB8" s="405"/>
      <c r="AC8" s="405"/>
      <c r="AD8" s="405"/>
      <c r="AE8" s="405"/>
      <c r="AF8" s="405"/>
      <c r="AG8" s="405"/>
      <c r="AH8" s="405"/>
      <c r="AI8" s="405"/>
      <c r="AJ8" s="405"/>
      <c r="AK8" s="405"/>
      <c r="AL8" s="405"/>
      <c r="AM8" s="405"/>
      <c r="AN8" s="405"/>
      <c r="AO8" s="405"/>
      <c r="AP8" s="405"/>
      <c r="AQ8" s="405"/>
      <c r="AR8" s="405"/>
      <c r="AS8" s="405"/>
      <c r="AT8" s="405"/>
      <c r="AU8" s="405"/>
      <c r="AV8" s="405"/>
    </row>
    <row r="9" spans="1:48" ht="15.75" x14ac:dyDescent="0.25">
      <c r="A9" s="406" t="s">
        <v>442</v>
      </c>
      <c r="B9" s="406"/>
      <c r="C9" s="406"/>
      <c r="D9" s="406"/>
      <c r="E9" s="406"/>
      <c r="F9" s="406"/>
      <c r="G9" s="406"/>
      <c r="H9" s="406"/>
      <c r="I9" s="406"/>
      <c r="J9" s="406"/>
      <c r="K9" s="406"/>
      <c r="L9" s="406"/>
      <c r="M9" s="406"/>
      <c r="N9" s="406"/>
      <c r="O9" s="406"/>
      <c r="P9" s="406"/>
      <c r="Q9" s="406"/>
      <c r="R9" s="406"/>
      <c r="S9" s="406"/>
      <c r="T9" s="406"/>
      <c r="U9" s="406"/>
      <c r="V9" s="406"/>
      <c r="W9" s="406"/>
      <c r="X9" s="406"/>
      <c r="Y9" s="406"/>
      <c r="Z9" s="406"/>
      <c r="AA9" s="406"/>
      <c r="AB9" s="406"/>
      <c r="AC9" s="406"/>
      <c r="AD9" s="406"/>
      <c r="AE9" s="406"/>
      <c r="AF9" s="406"/>
      <c r="AG9" s="406"/>
      <c r="AH9" s="406"/>
      <c r="AI9" s="406"/>
      <c r="AJ9" s="406"/>
      <c r="AK9" s="406"/>
      <c r="AL9" s="406"/>
      <c r="AM9" s="406"/>
      <c r="AN9" s="406"/>
      <c r="AO9" s="406"/>
      <c r="AP9" s="406"/>
      <c r="AQ9" s="406"/>
      <c r="AR9" s="406"/>
      <c r="AS9" s="406"/>
      <c r="AT9" s="406"/>
      <c r="AU9" s="406"/>
      <c r="AV9" s="406"/>
    </row>
    <row r="10" spans="1:48" ht="15.75" x14ac:dyDescent="0.25">
      <c r="A10" s="402" t="s">
        <v>6</v>
      </c>
      <c r="B10" s="402"/>
      <c r="C10" s="402"/>
      <c r="D10" s="402"/>
      <c r="E10" s="402"/>
      <c r="F10" s="402"/>
      <c r="G10" s="402"/>
      <c r="H10" s="402"/>
      <c r="I10" s="402"/>
      <c r="J10" s="402"/>
      <c r="K10" s="402"/>
      <c r="L10" s="402"/>
      <c r="M10" s="402"/>
      <c r="N10" s="402"/>
      <c r="O10" s="402"/>
      <c r="P10" s="402"/>
      <c r="Q10" s="402"/>
      <c r="R10" s="402"/>
      <c r="S10" s="402"/>
      <c r="T10" s="402"/>
      <c r="U10" s="402"/>
      <c r="V10" s="402"/>
      <c r="W10" s="402"/>
      <c r="X10" s="402"/>
      <c r="Y10" s="402"/>
      <c r="Z10" s="402"/>
      <c r="AA10" s="402"/>
      <c r="AB10" s="402"/>
      <c r="AC10" s="402"/>
      <c r="AD10" s="402"/>
      <c r="AE10" s="402"/>
      <c r="AF10" s="402"/>
      <c r="AG10" s="402"/>
      <c r="AH10" s="402"/>
      <c r="AI10" s="402"/>
      <c r="AJ10" s="402"/>
      <c r="AK10" s="402"/>
      <c r="AL10" s="402"/>
      <c r="AM10" s="402"/>
      <c r="AN10" s="402"/>
      <c r="AO10" s="402"/>
      <c r="AP10" s="402"/>
      <c r="AQ10" s="402"/>
      <c r="AR10" s="402"/>
      <c r="AS10" s="402"/>
      <c r="AT10" s="402"/>
      <c r="AU10" s="402"/>
      <c r="AV10" s="402"/>
    </row>
    <row r="11" spans="1:48" ht="18.75" x14ac:dyDescent="0.25">
      <c r="A11" s="405"/>
      <c r="B11" s="405"/>
      <c r="C11" s="405"/>
      <c r="D11" s="405"/>
      <c r="E11" s="405"/>
      <c r="F11" s="405"/>
      <c r="G11" s="405"/>
      <c r="H11" s="405"/>
      <c r="I11" s="405"/>
      <c r="J11" s="405"/>
      <c r="K11" s="405"/>
      <c r="L11" s="405"/>
      <c r="M11" s="405"/>
      <c r="N11" s="405"/>
      <c r="O11" s="405"/>
      <c r="P11" s="405"/>
      <c r="Q11" s="405"/>
      <c r="R11" s="405"/>
      <c r="S11" s="405"/>
      <c r="T11" s="405"/>
      <c r="U11" s="405"/>
      <c r="V11" s="405"/>
      <c r="W11" s="405"/>
      <c r="X11" s="405"/>
      <c r="Y11" s="405"/>
      <c r="Z11" s="405"/>
      <c r="AA11" s="405"/>
      <c r="AB11" s="405"/>
      <c r="AC11" s="405"/>
      <c r="AD11" s="405"/>
      <c r="AE11" s="405"/>
      <c r="AF11" s="405"/>
      <c r="AG11" s="405"/>
      <c r="AH11" s="405"/>
      <c r="AI11" s="405"/>
      <c r="AJ11" s="405"/>
      <c r="AK11" s="405"/>
      <c r="AL11" s="405"/>
      <c r="AM11" s="405"/>
      <c r="AN11" s="405"/>
      <c r="AO11" s="405"/>
      <c r="AP11" s="405"/>
      <c r="AQ11" s="405"/>
      <c r="AR11" s="405"/>
      <c r="AS11" s="405"/>
      <c r="AT11" s="405"/>
      <c r="AU11" s="405"/>
      <c r="AV11" s="405"/>
    </row>
    <row r="12" spans="1:48" ht="15.75" x14ac:dyDescent="0.25">
      <c r="A12" s="407" t="str">
        <f xml:space="preserve"> '1.Титульный лист'!A12</f>
        <v>L_ 2022_14_Ц_4</v>
      </c>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407"/>
      <c r="AB12" s="407"/>
      <c r="AC12" s="407"/>
      <c r="AD12" s="407"/>
      <c r="AE12" s="407"/>
      <c r="AF12" s="407"/>
      <c r="AG12" s="407"/>
      <c r="AH12" s="407"/>
      <c r="AI12" s="407"/>
      <c r="AJ12" s="407"/>
      <c r="AK12" s="407"/>
      <c r="AL12" s="407"/>
      <c r="AM12" s="407"/>
      <c r="AN12" s="407"/>
      <c r="AO12" s="407"/>
      <c r="AP12" s="407"/>
      <c r="AQ12" s="407"/>
      <c r="AR12" s="407"/>
      <c r="AS12" s="407"/>
      <c r="AT12" s="407"/>
      <c r="AU12" s="407"/>
      <c r="AV12" s="407"/>
    </row>
    <row r="13" spans="1:48" ht="15.75" x14ac:dyDescent="0.25">
      <c r="A13" s="402" t="s">
        <v>5</v>
      </c>
      <c r="B13" s="402"/>
      <c r="C13" s="402"/>
      <c r="D13" s="402"/>
      <c r="E13" s="402"/>
      <c r="F13" s="402"/>
      <c r="G13" s="402"/>
      <c r="H13" s="402"/>
      <c r="I13" s="402"/>
      <c r="J13" s="402"/>
      <c r="K13" s="402"/>
      <c r="L13" s="402"/>
      <c r="M13" s="402"/>
      <c r="N13" s="402"/>
      <c r="O13" s="402"/>
      <c r="P13" s="402"/>
      <c r="Q13" s="402"/>
      <c r="R13" s="402"/>
      <c r="S13" s="402"/>
      <c r="T13" s="402"/>
      <c r="U13" s="402"/>
      <c r="V13" s="402"/>
      <c r="W13" s="402"/>
      <c r="X13" s="402"/>
      <c r="Y13" s="402"/>
      <c r="Z13" s="402"/>
      <c r="AA13" s="402"/>
      <c r="AB13" s="402"/>
      <c r="AC13" s="402"/>
      <c r="AD13" s="402"/>
      <c r="AE13" s="402"/>
      <c r="AF13" s="402"/>
      <c r="AG13" s="402"/>
      <c r="AH13" s="402"/>
      <c r="AI13" s="402"/>
      <c r="AJ13" s="402"/>
      <c r="AK13" s="402"/>
      <c r="AL13" s="402"/>
      <c r="AM13" s="402"/>
      <c r="AN13" s="402"/>
      <c r="AO13" s="402"/>
      <c r="AP13" s="402"/>
      <c r="AQ13" s="402"/>
      <c r="AR13" s="402"/>
      <c r="AS13" s="402"/>
      <c r="AT13" s="402"/>
      <c r="AU13" s="402"/>
      <c r="AV13" s="402"/>
    </row>
    <row r="14" spans="1:48" ht="18.75" x14ac:dyDescent="0.25">
      <c r="A14" s="413"/>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413"/>
      <c r="AB14" s="413"/>
      <c r="AC14" s="413"/>
      <c r="AD14" s="413"/>
      <c r="AE14" s="413"/>
      <c r="AF14" s="413"/>
      <c r="AG14" s="413"/>
      <c r="AH14" s="413"/>
      <c r="AI14" s="413"/>
      <c r="AJ14" s="413"/>
      <c r="AK14" s="413"/>
      <c r="AL14" s="413"/>
      <c r="AM14" s="413"/>
      <c r="AN14" s="413"/>
      <c r="AO14" s="413"/>
      <c r="AP14" s="413"/>
      <c r="AQ14" s="413"/>
      <c r="AR14" s="413"/>
      <c r="AS14" s="413"/>
      <c r="AT14" s="413"/>
      <c r="AU14" s="413"/>
      <c r="AV14" s="413"/>
    </row>
    <row r="15" spans="1:48" ht="15.75" x14ac:dyDescent="0.25">
      <c r="A15" s="406" t="str">
        <f xml:space="preserve"> '1.Титульный лист'!A15</f>
        <v>Строительство ВЛ-10/0,4кВ |от ТП-14 н.п. Кудеевский</v>
      </c>
      <c r="B15" s="406"/>
      <c r="C15" s="406"/>
      <c r="D15" s="406"/>
      <c r="E15" s="406"/>
      <c r="F15" s="406"/>
      <c r="G15" s="406"/>
      <c r="H15" s="406"/>
      <c r="I15" s="406"/>
      <c r="J15" s="406"/>
      <c r="K15" s="406"/>
      <c r="L15" s="406"/>
      <c r="M15" s="406"/>
      <c r="N15" s="406"/>
      <c r="O15" s="406"/>
      <c r="P15" s="406"/>
      <c r="Q15" s="406"/>
      <c r="R15" s="406"/>
      <c r="S15" s="406"/>
      <c r="T15" s="406"/>
      <c r="U15" s="406"/>
      <c r="V15" s="406"/>
      <c r="W15" s="406"/>
      <c r="X15" s="406"/>
      <c r="Y15" s="406"/>
      <c r="Z15" s="406"/>
      <c r="AA15" s="406"/>
      <c r="AB15" s="406"/>
      <c r="AC15" s="406"/>
      <c r="AD15" s="406"/>
      <c r="AE15" s="406"/>
      <c r="AF15" s="406"/>
      <c r="AG15" s="406"/>
      <c r="AH15" s="406"/>
      <c r="AI15" s="406"/>
      <c r="AJ15" s="406"/>
      <c r="AK15" s="406"/>
      <c r="AL15" s="406"/>
      <c r="AM15" s="406"/>
      <c r="AN15" s="406"/>
      <c r="AO15" s="406"/>
      <c r="AP15" s="406"/>
      <c r="AQ15" s="406"/>
      <c r="AR15" s="406"/>
      <c r="AS15" s="406"/>
      <c r="AT15" s="406"/>
      <c r="AU15" s="406"/>
      <c r="AV15" s="406"/>
    </row>
    <row r="16" spans="1:48" ht="15.75" x14ac:dyDescent="0.25">
      <c r="A16" s="402" t="s">
        <v>4</v>
      </c>
      <c r="B16" s="402"/>
      <c r="C16" s="402"/>
      <c r="D16" s="402"/>
      <c r="E16" s="402"/>
      <c r="F16" s="402"/>
      <c r="G16" s="402"/>
      <c r="H16" s="402"/>
      <c r="I16" s="402"/>
      <c r="J16" s="402"/>
      <c r="K16" s="402"/>
      <c r="L16" s="402"/>
      <c r="M16" s="402"/>
      <c r="N16" s="402"/>
      <c r="O16" s="402"/>
      <c r="P16" s="402"/>
      <c r="Q16" s="402"/>
      <c r="R16" s="402"/>
      <c r="S16" s="402"/>
      <c r="T16" s="402"/>
      <c r="U16" s="402"/>
      <c r="V16" s="402"/>
      <c r="W16" s="402"/>
      <c r="X16" s="402"/>
      <c r="Y16" s="402"/>
      <c r="Z16" s="402"/>
      <c r="AA16" s="402"/>
      <c r="AB16" s="402"/>
      <c r="AC16" s="402"/>
      <c r="AD16" s="402"/>
      <c r="AE16" s="402"/>
      <c r="AF16" s="402"/>
      <c r="AG16" s="402"/>
      <c r="AH16" s="402"/>
      <c r="AI16" s="402"/>
      <c r="AJ16" s="402"/>
      <c r="AK16" s="402"/>
      <c r="AL16" s="402"/>
      <c r="AM16" s="402"/>
      <c r="AN16" s="402"/>
      <c r="AO16" s="402"/>
      <c r="AP16" s="402"/>
      <c r="AQ16" s="402"/>
      <c r="AR16" s="402"/>
      <c r="AS16" s="402"/>
      <c r="AT16" s="402"/>
      <c r="AU16" s="402"/>
      <c r="AV16" s="402"/>
    </row>
    <row r="17" spans="1:48" x14ac:dyDescent="0.25">
      <c r="A17" s="445"/>
      <c r="B17" s="445"/>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445"/>
      <c r="AB17" s="445"/>
      <c r="AC17" s="445"/>
      <c r="AD17" s="445"/>
      <c r="AE17" s="445"/>
      <c r="AF17" s="445"/>
      <c r="AG17" s="445"/>
      <c r="AH17" s="445"/>
      <c r="AI17" s="445"/>
      <c r="AJ17" s="445"/>
      <c r="AK17" s="445"/>
      <c r="AL17" s="445"/>
      <c r="AM17" s="445"/>
      <c r="AN17" s="445"/>
      <c r="AO17" s="445"/>
      <c r="AP17" s="445"/>
      <c r="AQ17" s="445"/>
      <c r="AR17" s="445"/>
      <c r="AS17" s="445"/>
      <c r="AT17" s="445"/>
      <c r="AU17" s="445"/>
      <c r="AV17" s="445"/>
    </row>
    <row r="18" spans="1:48" ht="14.25" customHeight="1" x14ac:dyDescent="0.25">
      <c r="A18" s="445"/>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445"/>
      <c r="AB18" s="445"/>
      <c r="AC18" s="445"/>
      <c r="AD18" s="445"/>
      <c r="AE18" s="445"/>
      <c r="AF18" s="445"/>
      <c r="AG18" s="445"/>
      <c r="AH18" s="445"/>
      <c r="AI18" s="445"/>
      <c r="AJ18" s="445"/>
      <c r="AK18" s="445"/>
      <c r="AL18" s="445"/>
      <c r="AM18" s="445"/>
      <c r="AN18" s="445"/>
      <c r="AO18" s="445"/>
      <c r="AP18" s="445"/>
      <c r="AQ18" s="445"/>
      <c r="AR18" s="445"/>
      <c r="AS18" s="445"/>
      <c r="AT18" s="445"/>
      <c r="AU18" s="445"/>
      <c r="AV18" s="445"/>
    </row>
    <row r="19" spans="1:48" x14ac:dyDescent="0.25">
      <c r="A19" s="445"/>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445"/>
      <c r="AB19" s="445"/>
      <c r="AC19" s="445"/>
      <c r="AD19" s="445"/>
      <c r="AE19" s="445"/>
      <c r="AF19" s="445"/>
      <c r="AG19" s="445"/>
      <c r="AH19" s="445"/>
      <c r="AI19" s="445"/>
      <c r="AJ19" s="445"/>
      <c r="AK19" s="445"/>
      <c r="AL19" s="445"/>
      <c r="AM19" s="445"/>
      <c r="AN19" s="445"/>
      <c r="AO19" s="445"/>
      <c r="AP19" s="445"/>
      <c r="AQ19" s="445"/>
      <c r="AR19" s="445"/>
      <c r="AS19" s="445"/>
      <c r="AT19" s="445"/>
      <c r="AU19" s="445"/>
      <c r="AV19" s="445"/>
    </row>
    <row r="20" spans="1:48" s="21" customFormat="1" x14ac:dyDescent="0.25">
      <c r="A20" s="439"/>
      <c r="B20" s="439"/>
      <c r="C20" s="439"/>
      <c r="D20" s="439"/>
      <c r="E20" s="439"/>
      <c r="F20" s="439"/>
      <c r="G20" s="439"/>
      <c r="H20" s="439"/>
      <c r="I20" s="439"/>
      <c r="J20" s="439"/>
      <c r="K20" s="439"/>
      <c r="L20" s="439"/>
      <c r="M20" s="439"/>
      <c r="N20" s="439"/>
      <c r="O20" s="439"/>
      <c r="P20" s="439"/>
      <c r="Q20" s="439"/>
      <c r="R20" s="439"/>
      <c r="S20" s="439"/>
      <c r="T20" s="439"/>
      <c r="U20" s="439"/>
      <c r="V20" s="439"/>
      <c r="W20" s="439"/>
      <c r="X20" s="439"/>
      <c r="Y20" s="439"/>
      <c r="Z20" s="439"/>
      <c r="AA20" s="439"/>
      <c r="AB20" s="439"/>
      <c r="AC20" s="439"/>
      <c r="AD20" s="439"/>
      <c r="AE20" s="439"/>
      <c r="AF20" s="439"/>
      <c r="AG20" s="439"/>
      <c r="AH20" s="439"/>
      <c r="AI20" s="439"/>
      <c r="AJ20" s="439"/>
      <c r="AK20" s="439"/>
      <c r="AL20" s="439"/>
      <c r="AM20" s="439"/>
      <c r="AN20" s="439"/>
      <c r="AO20" s="439"/>
      <c r="AP20" s="439"/>
      <c r="AQ20" s="439"/>
      <c r="AR20" s="439"/>
      <c r="AS20" s="439"/>
      <c r="AT20" s="439"/>
      <c r="AU20" s="439"/>
      <c r="AV20" s="439"/>
    </row>
    <row r="21" spans="1:48" s="21" customFormat="1" x14ac:dyDescent="0.25">
      <c r="A21" s="501" t="s">
        <v>402</v>
      </c>
      <c r="B21" s="501"/>
      <c r="C21" s="501"/>
      <c r="D21" s="501"/>
      <c r="E21" s="501"/>
      <c r="F21" s="501"/>
      <c r="G21" s="501"/>
      <c r="H21" s="501"/>
      <c r="I21" s="501"/>
      <c r="J21" s="501"/>
      <c r="K21" s="501"/>
      <c r="L21" s="501"/>
      <c r="M21" s="501"/>
      <c r="N21" s="501"/>
      <c r="O21" s="501"/>
      <c r="P21" s="501"/>
      <c r="Q21" s="501"/>
      <c r="R21" s="501"/>
      <c r="S21" s="501"/>
      <c r="T21" s="501"/>
      <c r="U21" s="501"/>
      <c r="V21" s="501"/>
      <c r="W21" s="501"/>
      <c r="X21" s="501"/>
      <c r="Y21" s="501"/>
      <c r="Z21" s="501"/>
      <c r="AA21" s="501"/>
      <c r="AB21" s="501"/>
      <c r="AC21" s="501"/>
      <c r="AD21" s="501"/>
      <c r="AE21" s="501"/>
      <c r="AF21" s="501"/>
      <c r="AG21" s="501"/>
      <c r="AH21" s="501"/>
      <c r="AI21" s="501"/>
      <c r="AJ21" s="501"/>
      <c r="AK21" s="501"/>
      <c r="AL21" s="501"/>
      <c r="AM21" s="501"/>
      <c r="AN21" s="501"/>
      <c r="AO21" s="501"/>
      <c r="AP21" s="501"/>
      <c r="AQ21" s="501"/>
      <c r="AR21" s="501"/>
      <c r="AS21" s="501"/>
      <c r="AT21" s="501"/>
      <c r="AU21" s="501"/>
      <c r="AV21" s="501"/>
    </row>
    <row r="22" spans="1:48" s="21" customFormat="1" ht="58.5" customHeight="1" x14ac:dyDescent="0.25">
      <c r="A22" s="492" t="s">
        <v>50</v>
      </c>
      <c r="B22" s="503" t="s">
        <v>22</v>
      </c>
      <c r="C22" s="492" t="s">
        <v>49</v>
      </c>
      <c r="D22" s="492" t="s">
        <v>48</v>
      </c>
      <c r="E22" s="506" t="s">
        <v>413</v>
      </c>
      <c r="F22" s="507"/>
      <c r="G22" s="507"/>
      <c r="H22" s="507"/>
      <c r="I22" s="507"/>
      <c r="J22" s="507"/>
      <c r="K22" s="507"/>
      <c r="L22" s="508"/>
      <c r="M22" s="492" t="s">
        <v>47</v>
      </c>
      <c r="N22" s="492" t="s">
        <v>46</v>
      </c>
      <c r="O22" s="492" t="s">
        <v>45</v>
      </c>
      <c r="P22" s="487" t="s">
        <v>227</v>
      </c>
      <c r="Q22" s="487" t="s">
        <v>44</v>
      </c>
      <c r="R22" s="487" t="s">
        <v>43</v>
      </c>
      <c r="S22" s="487" t="s">
        <v>42</v>
      </c>
      <c r="T22" s="487"/>
      <c r="U22" s="509" t="s">
        <v>41</v>
      </c>
      <c r="V22" s="509" t="s">
        <v>40</v>
      </c>
      <c r="W22" s="487" t="s">
        <v>39</v>
      </c>
      <c r="X22" s="487" t="s">
        <v>38</v>
      </c>
      <c r="Y22" s="487" t="s">
        <v>37</v>
      </c>
      <c r="Z22" s="494" t="s">
        <v>36</v>
      </c>
      <c r="AA22" s="487" t="s">
        <v>35</v>
      </c>
      <c r="AB22" s="487" t="s">
        <v>34</v>
      </c>
      <c r="AC22" s="487" t="s">
        <v>33</v>
      </c>
      <c r="AD22" s="487" t="s">
        <v>32</v>
      </c>
      <c r="AE22" s="487" t="s">
        <v>31</v>
      </c>
      <c r="AF22" s="487" t="s">
        <v>30</v>
      </c>
      <c r="AG22" s="487"/>
      <c r="AH22" s="487"/>
      <c r="AI22" s="487"/>
      <c r="AJ22" s="487"/>
      <c r="AK22" s="487"/>
      <c r="AL22" s="487" t="s">
        <v>29</v>
      </c>
      <c r="AM22" s="487"/>
      <c r="AN22" s="487"/>
      <c r="AO22" s="487"/>
      <c r="AP22" s="487" t="s">
        <v>28</v>
      </c>
      <c r="AQ22" s="487"/>
      <c r="AR22" s="487" t="s">
        <v>27</v>
      </c>
      <c r="AS22" s="487" t="s">
        <v>26</v>
      </c>
      <c r="AT22" s="487" t="s">
        <v>25</v>
      </c>
      <c r="AU22" s="487" t="s">
        <v>24</v>
      </c>
      <c r="AV22" s="495" t="s">
        <v>23</v>
      </c>
    </row>
    <row r="23" spans="1:48" s="21" customFormat="1" ht="64.5" customHeight="1" x14ac:dyDescent="0.25">
      <c r="A23" s="502"/>
      <c r="B23" s="504"/>
      <c r="C23" s="502"/>
      <c r="D23" s="502"/>
      <c r="E23" s="497" t="s">
        <v>21</v>
      </c>
      <c r="F23" s="488" t="s">
        <v>126</v>
      </c>
      <c r="G23" s="488" t="s">
        <v>125</v>
      </c>
      <c r="H23" s="488" t="s">
        <v>124</v>
      </c>
      <c r="I23" s="490" t="s">
        <v>326</v>
      </c>
      <c r="J23" s="490" t="s">
        <v>327</v>
      </c>
      <c r="K23" s="490" t="s">
        <v>328</v>
      </c>
      <c r="L23" s="488" t="s">
        <v>74</v>
      </c>
      <c r="M23" s="502"/>
      <c r="N23" s="502"/>
      <c r="O23" s="502"/>
      <c r="P23" s="487"/>
      <c r="Q23" s="487"/>
      <c r="R23" s="487"/>
      <c r="S23" s="499" t="s">
        <v>2</v>
      </c>
      <c r="T23" s="499" t="s">
        <v>9</v>
      </c>
      <c r="U23" s="509"/>
      <c r="V23" s="509"/>
      <c r="W23" s="487"/>
      <c r="X23" s="487"/>
      <c r="Y23" s="487"/>
      <c r="Z23" s="487"/>
      <c r="AA23" s="487"/>
      <c r="AB23" s="487"/>
      <c r="AC23" s="487"/>
      <c r="AD23" s="487"/>
      <c r="AE23" s="487"/>
      <c r="AF23" s="487" t="s">
        <v>20</v>
      </c>
      <c r="AG23" s="487"/>
      <c r="AH23" s="487" t="s">
        <v>19</v>
      </c>
      <c r="AI23" s="487"/>
      <c r="AJ23" s="492" t="s">
        <v>18</v>
      </c>
      <c r="AK23" s="492" t="s">
        <v>17</v>
      </c>
      <c r="AL23" s="492" t="s">
        <v>16</v>
      </c>
      <c r="AM23" s="492" t="s">
        <v>15</v>
      </c>
      <c r="AN23" s="492" t="s">
        <v>14</v>
      </c>
      <c r="AO23" s="492" t="s">
        <v>13</v>
      </c>
      <c r="AP23" s="492" t="s">
        <v>12</v>
      </c>
      <c r="AQ23" s="510" t="s">
        <v>9</v>
      </c>
      <c r="AR23" s="487"/>
      <c r="AS23" s="487"/>
      <c r="AT23" s="487"/>
      <c r="AU23" s="487"/>
      <c r="AV23" s="496"/>
    </row>
    <row r="24" spans="1:48" s="21" customFormat="1" ht="96.75" customHeight="1" x14ac:dyDescent="0.25">
      <c r="A24" s="493"/>
      <c r="B24" s="505"/>
      <c r="C24" s="493"/>
      <c r="D24" s="493"/>
      <c r="E24" s="498"/>
      <c r="F24" s="489"/>
      <c r="G24" s="489"/>
      <c r="H24" s="489"/>
      <c r="I24" s="491"/>
      <c r="J24" s="491"/>
      <c r="K24" s="491"/>
      <c r="L24" s="489"/>
      <c r="M24" s="493"/>
      <c r="N24" s="493"/>
      <c r="O24" s="493"/>
      <c r="P24" s="487"/>
      <c r="Q24" s="487"/>
      <c r="R24" s="487"/>
      <c r="S24" s="500"/>
      <c r="T24" s="500"/>
      <c r="U24" s="509"/>
      <c r="V24" s="509"/>
      <c r="W24" s="487"/>
      <c r="X24" s="487"/>
      <c r="Y24" s="487"/>
      <c r="Z24" s="487"/>
      <c r="AA24" s="487"/>
      <c r="AB24" s="487"/>
      <c r="AC24" s="487"/>
      <c r="AD24" s="487"/>
      <c r="AE24" s="487"/>
      <c r="AF24" s="140" t="s">
        <v>11</v>
      </c>
      <c r="AG24" s="140" t="s">
        <v>10</v>
      </c>
      <c r="AH24" s="141" t="s">
        <v>2</v>
      </c>
      <c r="AI24" s="141" t="s">
        <v>9</v>
      </c>
      <c r="AJ24" s="493"/>
      <c r="AK24" s="493"/>
      <c r="AL24" s="493"/>
      <c r="AM24" s="493"/>
      <c r="AN24" s="493"/>
      <c r="AO24" s="493"/>
      <c r="AP24" s="493"/>
      <c r="AQ24" s="511"/>
      <c r="AR24" s="487"/>
      <c r="AS24" s="487"/>
      <c r="AT24" s="487"/>
      <c r="AU24" s="487"/>
      <c r="AV24" s="496"/>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20" t="s">
        <v>425</v>
      </c>
      <c r="B26" s="198" t="s">
        <v>442</v>
      </c>
      <c r="C26" s="199" t="s">
        <v>432</v>
      </c>
      <c r="D26" s="168" t="s">
        <v>458</v>
      </c>
      <c r="E26" s="20" t="s">
        <v>270</v>
      </c>
      <c r="F26" s="20" t="s">
        <v>270</v>
      </c>
      <c r="G26" s="20" t="s">
        <v>270</v>
      </c>
      <c r="H26" s="20" t="s">
        <v>270</v>
      </c>
      <c r="I26" s="20">
        <v>1.04</v>
      </c>
      <c r="J26" s="20" t="s">
        <v>270</v>
      </c>
      <c r="K26" s="20" t="s">
        <v>270</v>
      </c>
      <c r="L26" s="20" t="s">
        <v>270</v>
      </c>
      <c r="M26" s="20" t="s">
        <v>425</v>
      </c>
      <c r="N26" s="20" t="s">
        <v>425</v>
      </c>
      <c r="O26" s="20" t="s">
        <v>425</v>
      </c>
      <c r="P26" s="20" t="s">
        <v>425</v>
      </c>
      <c r="Q26" s="20" t="s">
        <v>425</v>
      </c>
      <c r="R26" s="20" t="s">
        <v>425</v>
      </c>
      <c r="S26" s="20" t="s">
        <v>425</v>
      </c>
      <c r="T26" s="20" t="s">
        <v>425</v>
      </c>
      <c r="U26" s="20" t="s">
        <v>425</v>
      </c>
      <c r="V26" s="20" t="s">
        <v>425</v>
      </c>
      <c r="W26" s="20" t="s">
        <v>425</v>
      </c>
      <c r="X26" s="20" t="s">
        <v>425</v>
      </c>
      <c r="Y26" s="20" t="s">
        <v>425</v>
      </c>
      <c r="Z26" s="20" t="s">
        <v>425</v>
      </c>
      <c r="AA26" s="20" t="s">
        <v>425</v>
      </c>
      <c r="AB26" s="20" t="s">
        <v>425</v>
      </c>
      <c r="AC26" s="20" t="s">
        <v>425</v>
      </c>
      <c r="AD26" s="20" t="s">
        <v>425</v>
      </c>
      <c r="AE26" s="20" t="s">
        <v>425</v>
      </c>
      <c r="AF26" s="20" t="s">
        <v>425</v>
      </c>
      <c r="AG26" s="20" t="s">
        <v>425</v>
      </c>
      <c r="AH26" s="20" t="s">
        <v>425</v>
      </c>
      <c r="AI26" s="20" t="s">
        <v>425</v>
      </c>
      <c r="AJ26" s="20" t="s">
        <v>425</v>
      </c>
      <c r="AK26" s="20" t="s">
        <v>425</v>
      </c>
      <c r="AL26" s="20" t="s">
        <v>425</v>
      </c>
      <c r="AM26" s="20" t="s">
        <v>425</v>
      </c>
      <c r="AN26" s="20" t="s">
        <v>425</v>
      </c>
      <c r="AO26" s="20" t="s">
        <v>425</v>
      </c>
      <c r="AP26" s="20" t="s">
        <v>425</v>
      </c>
      <c r="AQ26" s="20" t="s">
        <v>425</v>
      </c>
      <c r="AR26" s="20" t="s">
        <v>425</v>
      </c>
      <c r="AS26" s="20" t="s">
        <v>425</v>
      </c>
      <c r="AT26" s="20" t="s">
        <v>425</v>
      </c>
      <c r="AU26" s="20" t="s">
        <v>425</v>
      </c>
      <c r="AV26" s="20" t="s">
        <v>425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tabColor rgb="FF92D050"/>
    <pageSetUpPr fitToPage="1"/>
  </sheetPr>
  <dimension ref="A1:H82"/>
  <sheetViews>
    <sheetView view="pageBreakPreview" topLeftCell="A28" zoomScale="90" zoomScaleNormal="90" zoomScaleSheetLayoutView="90" workbookViewId="0">
      <selection activeCell="C57" sqref="C57"/>
    </sheetView>
  </sheetViews>
  <sheetFormatPr defaultRowHeight="15.75" x14ac:dyDescent="0.25"/>
  <cols>
    <col min="1" max="1" width="66.140625" style="112" customWidth="1"/>
    <col min="2" max="2" width="90" style="112" customWidth="1"/>
    <col min="3" max="256" width="9.140625" style="113"/>
    <col min="257" max="258" width="66.140625" style="113" customWidth="1"/>
    <col min="259" max="512" width="9.140625" style="113"/>
    <col min="513" max="514" width="66.140625" style="113" customWidth="1"/>
    <col min="515" max="768" width="9.140625" style="113"/>
    <col min="769" max="770" width="66.140625" style="113" customWidth="1"/>
    <col min="771" max="1024" width="9.140625" style="113"/>
    <col min="1025" max="1026" width="66.140625" style="113" customWidth="1"/>
    <col min="1027" max="1280" width="9.140625" style="113"/>
    <col min="1281" max="1282" width="66.140625" style="113" customWidth="1"/>
    <col min="1283" max="1536" width="9.140625" style="113"/>
    <col min="1537" max="1538" width="66.140625" style="113" customWidth="1"/>
    <col min="1539" max="1792" width="9.140625" style="113"/>
    <col min="1793" max="1794" width="66.140625" style="113" customWidth="1"/>
    <col min="1795" max="2048" width="9.140625" style="113"/>
    <col min="2049" max="2050" width="66.140625" style="113" customWidth="1"/>
    <col min="2051" max="2304" width="9.140625" style="113"/>
    <col min="2305" max="2306" width="66.140625" style="113" customWidth="1"/>
    <col min="2307" max="2560" width="9.140625" style="113"/>
    <col min="2561" max="2562" width="66.140625" style="113" customWidth="1"/>
    <col min="2563" max="2816" width="9.140625" style="113"/>
    <col min="2817" max="2818" width="66.140625" style="113" customWidth="1"/>
    <col min="2819" max="3072" width="9.140625" style="113"/>
    <col min="3073" max="3074" width="66.140625" style="113" customWidth="1"/>
    <col min="3075" max="3328" width="9.140625" style="113"/>
    <col min="3329" max="3330" width="66.140625" style="113" customWidth="1"/>
    <col min="3331" max="3584" width="9.140625" style="113"/>
    <col min="3585" max="3586" width="66.140625" style="113" customWidth="1"/>
    <col min="3587" max="3840" width="9.140625" style="113"/>
    <col min="3841" max="3842" width="66.140625" style="113" customWidth="1"/>
    <col min="3843" max="4096" width="9.140625" style="113"/>
    <col min="4097" max="4098" width="66.140625" style="113" customWidth="1"/>
    <col min="4099" max="4352" width="9.140625" style="113"/>
    <col min="4353" max="4354" width="66.140625" style="113" customWidth="1"/>
    <col min="4355" max="4608" width="9.140625" style="113"/>
    <col min="4609" max="4610" width="66.140625" style="113" customWidth="1"/>
    <col min="4611" max="4864" width="9.140625" style="113"/>
    <col min="4865" max="4866" width="66.140625" style="113" customWidth="1"/>
    <col min="4867" max="5120" width="9.140625" style="113"/>
    <col min="5121" max="5122" width="66.140625" style="113" customWidth="1"/>
    <col min="5123" max="5376" width="9.140625" style="113"/>
    <col min="5377" max="5378" width="66.140625" style="113" customWidth="1"/>
    <col min="5379" max="5632" width="9.140625" style="113"/>
    <col min="5633" max="5634" width="66.140625" style="113" customWidth="1"/>
    <col min="5635" max="5888" width="9.140625" style="113"/>
    <col min="5889" max="5890" width="66.140625" style="113" customWidth="1"/>
    <col min="5891" max="6144" width="9.140625" style="113"/>
    <col min="6145" max="6146" width="66.140625" style="113" customWidth="1"/>
    <col min="6147" max="6400" width="9.140625" style="113"/>
    <col min="6401" max="6402" width="66.140625" style="113" customWidth="1"/>
    <col min="6403" max="6656" width="9.140625" style="113"/>
    <col min="6657" max="6658" width="66.140625" style="113" customWidth="1"/>
    <col min="6659" max="6912" width="9.140625" style="113"/>
    <col min="6913" max="6914" width="66.140625" style="113" customWidth="1"/>
    <col min="6915" max="7168" width="9.140625" style="113"/>
    <col min="7169" max="7170" width="66.140625" style="113" customWidth="1"/>
    <col min="7171" max="7424" width="9.140625" style="113"/>
    <col min="7425" max="7426" width="66.140625" style="113" customWidth="1"/>
    <col min="7427" max="7680" width="9.140625" style="113"/>
    <col min="7681" max="7682" width="66.140625" style="113" customWidth="1"/>
    <col min="7683" max="7936" width="9.140625" style="113"/>
    <col min="7937" max="7938" width="66.140625" style="113" customWidth="1"/>
    <col min="7939" max="8192" width="9.140625" style="113"/>
    <col min="8193" max="8194" width="66.140625" style="113" customWidth="1"/>
    <col min="8195" max="8448" width="9.140625" style="113"/>
    <col min="8449" max="8450" width="66.140625" style="113" customWidth="1"/>
    <col min="8451" max="8704" width="9.140625" style="113"/>
    <col min="8705" max="8706" width="66.140625" style="113" customWidth="1"/>
    <col min="8707" max="8960" width="9.140625" style="113"/>
    <col min="8961" max="8962" width="66.140625" style="113" customWidth="1"/>
    <col min="8963" max="9216" width="9.140625" style="113"/>
    <col min="9217" max="9218" width="66.140625" style="113" customWidth="1"/>
    <col min="9219" max="9472" width="9.140625" style="113"/>
    <col min="9473" max="9474" width="66.140625" style="113" customWidth="1"/>
    <col min="9475" max="9728" width="9.140625" style="113"/>
    <col min="9729" max="9730" width="66.140625" style="113" customWidth="1"/>
    <col min="9731" max="9984" width="9.140625" style="113"/>
    <col min="9985" max="9986" width="66.140625" style="113" customWidth="1"/>
    <col min="9987" max="10240" width="9.140625" style="113"/>
    <col min="10241" max="10242" width="66.140625" style="113" customWidth="1"/>
    <col min="10243" max="10496" width="9.140625" style="113"/>
    <col min="10497" max="10498" width="66.140625" style="113" customWidth="1"/>
    <col min="10499" max="10752" width="9.140625" style="113"/>
    <col min="10753" max="10754" width="66.140625" style="113" customWidth="1"/>
    <col min="10755" max="11008" width="9.140625" style="113"/>
    <col min="11009" max="11010" width="66.140625" style="113" customWidth="1"/>
    <col min="11011" max="11264" width="9.140625" style="113"/>
    <col min="11265" max="11266" width="66.140625" style="113" customWidth="1"/>
    <col min="11267" max="11520" width="9.140625" style="113"/>
    <col min="11521" max="11522" width="66.140625" style="113" customWidth="1"/>
    <col min="11523" max="11776" width="9.140625" style="113"/>
    <col min="11777" max="11778" width="66.140625" style="113" customWidth="1"/>
    <col min="11779" max="12032" width="9.140625" style="113"/>
    <col min="12033" max="12034" width="66.140625" style="113" customWidth="1"/>
    <col min="12035" max="12288" width="9.140625" style="113"/>
    <col min="12289" max="12290" width="66.140625" style="113" customWidth="1"/>
    <col min="12291" max="12544" width="9.140625" style="113"/>
    <col min="12545" max="12546" width="66.140625" style="113" customWidth="1"/>
    <col min="12547" max="12800" width="9.140625" style="113"/>
    <col min="12801" max="12802" width="66.140625" style="113" customWidth="1"/>
    <col min="12803" max="13056" width="9.140625" style="113"/>
    <col min="13057" max="13058" width="66.140625" style="113" customWidth="1"/>
    <col min="13059" max="13312" width="9.140625" style="113"/>
    <col min="13313" max="13314" width="66.140625" style="113" customWidth="1"/>
    <col min="13315" max="13568" width="9.140625" style="113"/>
    <col min="13569" max="13570" width="66.140625" style="113" customWidth="1"/>
    <col min="13571" max="13824" width="9.140625" style="113"/>
    <col min="13825" max="13826" width="66.140625" style="113" customWidth="1"/>
    <col min="13827" max="14080" width="9.140625" style="113"/>
    <col min="14081" max="14082" width="66.140625" style="113" customWidth="1"/>
    <col min="14083" max="14336" width="9.140625" style="113"/>
    <col min="14337" max="14338" width="66.140625" style="113" customWidth="1"/>
    <col min="14339" max="14592" width="9.140625" style="113"/>
    <col min="14593" max="14594" width="66.140625" style="113" customWidth="1"/>
    <col min="14595" max="14848" width="9.140625" style="113"/>
    <col min="14849" max="14850" width="66.140625" style="113" customWidth="1"/>
    <col min="14851" max="15104" width="9.140625" style="113"/>
    <col min="15105" max="15106" width="66.140625" style="113" customWidth="1"/>
    <col min="15107" max="15360" width="9.140625" style="113"/>
    <col min="15361" max="15362" width="66.140625" style="113" customWidth="1"/>
    <col min="15363" max="15616" width="9.140625" style="113"/>
    <col min="15617" max="15618" width="66.140625" style="113" customWidth="1"/>
    <col min="15619" max="15872" width="9.140625" style="113"/>
    <col min="15873" max="15874" width="66.140625" style="113" customWidth="1"/>
    <col min="15875" max="16128" width="9.140625" style="113"/>
    <col min="16129" max="16130" width="66.140625" style="113" customWidth="1"/>
    <col min="16131" max="16384" width="9.140625" style="113"/>
  </cols>
  <sheetData>
    <row r="1" spans="1:8" ht="18.75" x14ac:dyDescent="0.25">
      <c r="B1" s="37" t="s">
        <v>66</v>
      </c>
    </row>
    <row r="2" spans="1:8" ht="18.75" x14ac:dyDescent="0.3">
      <c r="B2" s="14" t="s">
        <v>8</v>
      </c>
    </row>
    <row r="3" spans="1:8" ht="18.75" x14ac:dyDescent="0.3">
      <c r="B3" s="14" t="str">
        <f>'1.Титульный лист'!C3</f>
        <v>от «05» мая 2016 г. №380</v>
      </c>
    </row>
    <row r="4" spans="1:8" x14ac:dyDescent="0.25">
      <c r="B4" s="42"/>
    </row>
    <row r="5" spans="1:8" ht="18.75" x14ac:dyDescent="0.3">
      <c r="A5" s="517" t="str">
        <f>'1.Титульный лист'!A5</f>
        <v>Год раскрытия информации:  2022 год</v>
      </c>
      <c r="B5" s="517"/>
      <c r="C5" s="83"/>
      <c r="D5" s="83"/>
      <c r="E5" s="83"/>
      <c r="F5" s="83"/>
      <c r="G5" s="83"/>
      <c r="H5" s="83"/>
    </row>
    <row r="6" spans="1:8" ht="18.75" x14ac:dyDescent="0.3">
      <c r="A6" s="145"/>
      <c r="B6" s="145"/>
      <c r="C6" s="145"/>
      <c r="D6" s="145"/>
      <c r="E6" s="145"/>
      <c r="F6" s="145"/>
      <c r="G6" s="145"/>
      <c r="H6" s="145"/>
    </row>
    <row r="7" spans="1:8" ht="18.75" x14ac:dyDescent="0.25">
      <c r="A7" s="405" t="s">
        <v>7</v>
      </c>
      <c r="B7" s="405"/>
      <c r="C7" s="144"/>
      <c r="D7" s="144"/>
      <c r="E7" s="144"/>
      <c r="F7" s="144"/>
      <c r="G7" s="144"/>
      <c r="H7" s="144"/>
    </row>
    <row r="8" spans="1:8" ht="18.75" x14ac:dyDescent="0.25">
      <c r="A8" s="144"/>
      <c r="B8" s="144"/>
      <c r="C8" s="144"/>
      <c r="D8" s="144"/>
      <c r="E8" s="144"/>
      <c r="F8" s="144"/>
      <c r="G8" s="144"/>
      <c r="H8" s="144"/>
    </row>
    <row r="9" spans="1:8" x14ac:dyDescent="0.25">
      <c r="A9" s="406" t="s">
        <v>442</v>
      </c>
      <c r="B9" s="406"/>
      <c r="C9" s="142"/>
      <c r="D9" s="142"/>
      <c r="E9" s="142"/>
      <c r="F9" s="142"/>
      <c r="G9" s="142"/>
      <c r="H9" s="142"/>
    </row>
    <row r="10" spans="1:8" x14ac:dyDescent="0.25">
      <c r="A10" s="402" t="s">
        <v>6</v>
      </c>
      <c r="B10" s="402"/>
      <c r="C10" s="143"/>
      <c r="D10" s="143"/>
      <c r="E10" s="143"/>
      <c r="F10" s="143"/>
      <c r="G10" s="143"/>
      <c r="H10" s="143"/>
    </row>
    <row r="11" spans="1:8" ht="18.75" x14ac:dyDescent="0.25">
      <c r="A11" s="144"/>
      <c r="B11" s="144"/>
      <c r="C11" s="144"/>
      <c r="D11" s="144"/>
      <c r="E11" s="144"/>
      <c r="F11" s="144"/>
      <c r="G11" s="144"/>
      <c r="H11" s="144"/>
    </row>
    <row r="12" spans="1:8" ht="15" customHeight="1" x14ac:dyDescent="0.25">
      <c r="A12" s="407" t="str">
        <f xml:space="preserve"> '1.Титульный лист'!A12</f>
        <v>L_ 2022_14_Ц_4</v>
      </c>
      <c r="B12" s="407"/>
      <c r="C12" s="151"/>
      <c r="D12" s="151"/>
      <c r="E12" s="151"/>
      <c r="F12" s="151"/>
      <c r="G12" s="151"/>
      <c r="H12" s="151"/>
    </row>
    <row r="13" spans="1:8" x14ac:dyDescent="0.25">
      <c r="A13" s="402" t="s">
        <v>5</v>
      </c>
      <c r="B13" s="402"/>
      <c r="C13" s="143"/>
      <c r="D13" s="143"/>
      <c r="E13" s="143"/>
      <c r="F13" s="143"/>
      <c r="G13" s="143"/>
      <c r="H13" s="143"/>
    </row>
    <row r="14" spans="1:8" ht="18.75" x14ac:dyDescent="0.25">
      <c r="A14" s="10"/>
      <c r="B14" s="10"/>
      <c r="C14" s="10"/>
      <c r="D14" s="10"/>
      <c r="E14" s="10"/>
      <c r="F14" s="10"/>
      <c r="G14" s="10"/>
      <c r="H14" s="10"/>
    </row>
    <row r="15" spans="1:8" ht="30" customHeight="1" x14ac:dyDescent="0.25">
      <c r="A15" s="408" t="str">
        <f xml:space="preserve"> '1.Титульный лист'!A15</f>
        <v>Строительство ВЛ-10/0,4кВ |от ТП-14 н.п. Кудеевский</v>
      </c>
      <c r="B15" s="408"/>
      <c r="C15" s="142"/>
      <c r="D15" s="142"/>
      <c r="E15" s="142"/>
      <c r="F15" s="142"/>
      <c r="G15" s="142"/>
      <c r="H15" s="142"/>
    </row>
    <row r="16" spans="1:8" x14ac:dyDescent="0.25">
      <c r="A16" s="402" t="s">
        <v>4</v>
      </c>
      <c r="B16" s="402"/>
      <c r="C16" s="143"/>
      <c r="D16" s="143"/>
      <c r="E16" s="143"/>
      <c r="F16" s="143"/>
      <c r="G16" s="143"/>
      <c r="H16" s="143"/>
    </row>
    <row r="17" spans="1:2" x14ac:dyDescent="0.25">
      <c r="B17" s="114"/>
    </row>
    <row r="18" spans="1:2" ht="21.75" customHeight="1" x14ac:dyDescent="0.25">
      <c r="A18" s="515" t="s">
        <v>403</v>
      </c>
      <c r="B18" s="516"/>
    </row>
    <row r="19" spans="1:2" x14ac:dyDescent="0.25">
      <c r="B19" s="42"/>
    </row>
    <row r="20" spans="1:2" ht="16.5" thickBot="1" x14ac:dyDescent="0.3">
      <c r="B20" s="115"/>
    </row>
    <row r="21" spans="1:2" ht="51.75" customHeight="1" thickBot="1" x14ac:dyDescent="0.3">
      <c r="A21" s="219" t="s">
        <v>277</v>
      </c>
      <c r="B21" s="222" t="str">
        <f>A15</f>
        <v>Строительство ВЛ-10/0,4кВ |от ТП-14 н.п. Кудеевский</v>
      </c>
    </row>
    <row r="22" spans="1:2" ht="16.5" thickBot="1" x14ac:dyDescent="0.3">
      <c r="A22" s="116" t="s">
        <v>278</v>
      </c>
      <c r="B22" s="117" t="s">
        <v>462</v>
      </c>
    </row>
    <row r="23" spans="1:2" ht="16.5" thickBot="1" x14ac:dyDescent="0.3">
      <c r="A23" s="116" t="s">
        <v>250</v>
      </c>
      <c r="B23" s="118" t="s">
        <v>454</v>
      </c>
    </row>
    <row r="24" spans="1:2" ht="16.5" thickBot="1" x14ac:dyDescent="0.3">
      <c r="A24" s="116" t="s">
        <v>279</v>
      </c>
      <c r="B24" s="118"/>
    </row>
    <row r="25" spans="1:2" ht="16.5" thickBot="1" x14ac:dyDescent="0.3">
      <c r="A25" s="119" t="s">
        <v>280</v>
      </c>
      <c r="B25" s="117" t="s">
        <v>434</v>
      </c>
    </row>
    <row r="26" spans="1:2" ht="16.5" thickBot="1" x14ac:dyDescent="0.3">
      <c r="A26" s="120" t="s">
        <v>281</v>
      </c>
      <c r="B26" s="121" t="s">
        <v>459</v>
      </c>
    </row>
    <row r="27" spans="1:2" ht="29.25" thickBot="1" x14ac:dyDescent="0.3">
      <c r="A27" s="126" t="s">
        <v>467</v>
      </c>
      <c r="B27" s="189">
        <f>'1.Титульный лист'!C47</f>
        <v>2.4988872</v>
      </c>
    </row>
    <row r="28" spans="1:2" ht="16.5" thickBot="1" x14ac:dyDescent="0.3">
      <c r="A28" s="123" t="s">
        <v>282</v>
      </c>
      <c r="B28" s="123" t="s">
        <v>430</v>
      </c>
    </row>
    <row r="29" spans="1:2" ht="29.25" thickBot="1" x14ac:dyDescent="0.3">
      <c r="A29" s="127" t="s">
        <v>283</v>
      </c>
      <c r="B29" s="542">
        <f>B27</f>
        <v>2.4988872</v>
      </c>
    </row>
    <row r="30" spans="1:2" ht="29.25" thickBot="1" x14ac:dyDescent="0.3">
      <c r="A30" s="127" t="s">
        <v>284</v>
      </c>
      <c r="B30" s="123">
        <v>2.5664015999999998</v>
      </c>
    </row>
    <row r="31" spans="1:2" ht="16.5" thickBot="1" x14ac:dyDescent="0.3">
      <c r="A31" s="123" t="s">
        <v>285</v>
      </c>
      <c r="B31" s="123"/>
    </row>
    <row r="32" spans="1:2" ht="29.25" thickBot="1" x14ac:dyDescent="0.3">
      <c r="A32" s="127" t="s">
        <v>286</v>
      </c>
      <c r="B32" s="123"/>
    </row>
    <row r="33" spans="1:2" ht="16.5" thickBot="1" x14ac:dyDescent="0.3">
      <c r="A33" s="123" t="s">
        <v>468</v>
      </c>
      <c r="B33" s="123"/>
    </row>
    <row r="34" spans="1:2" ht="16.5" thickBot="1" x14ac:dyDescent="0.3">
      <c r="A34" s="123" t="s">
        <v>288</v>
      </c>
      <c r="B34" s="179"/>
    </row>
    <row r="35" spans="1:2" ht="16.5" thickBot="1" x14ac:dyDescent="0.3">
      <c r="A35" s="123" t="s">
        <v>289</v>
      </c>
      <c r="B35" s="123"/>
    </row>
    <row r="36" spans="1:2" ht="16.5" thickBot="1" x14ac:dyDescent="0.3">
      <c r="A36" s="123" t="s">
        <v>290</v>
      </c>
      <c r="B36" s="123"/>
    </row>
    <row r="37" spans="1:2" ht="29.25" thickBot="1" x14ac:dyDescent="0.3">
      <c r="A37" s="127" t="s">
        <v>291</v>
      </c>
      <c r="B37" s="123"/>
    </row>
    <row r="38" spans="1:2" ht="16.5" thickBot="1" x14ac:dyDescent="0.3">
      <c r="A38" s="123" t="s">
        <v>468</v>
      </c>
      <c r="B38" s="123"/>
    </row>
    <row r="39" spans="1:2" ht="16.5" thickBot="1" x14ac:dyDescent="0.3">
      <c r="A39" s="123" t="s">
        <v>288</v>
      </c>
      <c r="B39" s="179"/>
    </row>
    <row r="40" spans="1:2" ht="16.5" thickBot="1" x14ac:dyDescent="0.3">
      <c r="A40" s="123" t="s">
        <v>289</v>
      </c>
      <c r="B40" s="123"/>
    </row>
    <row r="41" spans="1:2" ht="16.5" thickBot="1" x14ac:dyDescent="0.3">
      <c r="A41" s="123" t="s">
        <v>290</v>
      </c>
      <c r="B41" s="123"/>
    </row>
    <row r="42" spans="1:2" ht="29.25" thickBot="1" x14ac:dyDescent="0.3">
      <c r="A42" s="127" t="s">
        <v>292</v>
      </c>
      <c r="B42" s="123"/>
    </row>
    <row r="43" spans="1:2" ht="16.5" thickBot="1" x14ac:dyDescent="0.3">
      <c r="A43" s="123" t="s">
        <v>287</v>
      </c>
      <c r="B43" s="123"/>
    </row>
    <row r="44" spans="1:2" ht="16.5" thickBot="1" x14ac:dyDescent="0.3">
      <c r="A44" s="123" t="s">
        <v>288</v>
      </c>
      <c r="B44" s="123"/>
    </row>
    <row r="45" spans="1:2" ht="16.5" thickBot="1" x14ac:dyDescent="0.3">
      <c r="A45" s="123" t="s">
        <v>289</v>
      </c>
      <c r="B45" s="123"/>
    </row>
    <row r="46" spans="1:2" ht="16.5" thickBot="1" x14ac:dyDescent="0.3">
      <c r="A46" s="123" t="s">
        <v>290</v>
      </c>
      <c r="B46" s="123"/>
    </row>
    <row r="47" spans="1:2" ht="29.25" thickBot="1" x14ac:dyDescent="0.3">
      <c r="A47" s="122" t="s">
        <v>293</v>
      </c>
      <c r="B47" s="174"/>
    </row>
    <row r="48" spans="1:2" ht="16.5" thickBot="1" x14ac:dyDescent="0.3">
      <c r="A48" s="124" t="s">
        <v>285</v>
      </c>
      <c r="B48" s="128"/>
    </row>
    <row r="49" spans="1:2" ht="16.5" thickBot="1" x14ac:dyDescent="0.3">
      <c r="A49" s="124" t="s">
        <v>294</v>
      </c>
      <c r="B49" s="128"/>
    </row>
    <row r="50" spans="1:2" ht="16.5" thickBot="1" x14ac:dyDescent="0.3">
      <c r="A50" s="124" t="s">
        <v>295</v>
      </c>
      <c r="B50" s="175"/>
    </row>
    <row r="51" spans="1:2" ht="16.5" thickBot="1" x14ac:dyDescent="0.3">
      <c r="A51" s="124" t="s">
        <v>296</v>
      </c>
      <c r="B51" s="176"/>
    </row>
    <row r="52" spans="1:2" ht="16.5" thickBot="1" x14ac:dyDescent="0.3">
      <c r="A52" s="119" t="s">
        <v>297</v>
      </c>
      <c r="B52" s="177"/>
    </row>
    <row r="53" spans="1:2" ht="16.5" thickBot="1" x14ac:dyDescent="0.3">
      <c r="A53" s="119" t="s">
        <v>298</v>
      </c>
      <c r="B53" s="129"/>
    </row>
    <row r="54" spans="1:2" ht="16.5" thickBot="1" x14ac:dyDescent="0.3">
      <c r="A54" s="119" t="s">
        <v>299</v>
      </c>
      <c r="B54" s="177">
        <v>100</v>
      </c>
    </row>
    <row r="55" spans="1:2" ht="16.5" thickBot="1" x14ac:dyDescent="0.3">
      <c r="A55" s="120" t="s">
        <v>300</v>
      </c>
      <c r="B55" s="178">
        <v>2.5664015999999998</v>
      </c>
    </row>
    <row r="56" spans="1:2" ht="15.6" customHeight="1" x14ac:dyDescent="0.25">
      <c r="A56" s="169" t="s">
        <v>301</v>
      </c>
      <c r="B56" s="172"/>
    </row>
    <row r="57" spans="1:2" x14ac:dyDescent="0.25">
      <c r="A57" s="170" t="s">
        <v>302</v>
      </c>
      <c r="B57" s="204" t="s">
        <v>442</v>
      </c>
    </row>
    <row r="58" spans="1:2" x14ac:dyDescent="0.25">
      <c r="A58" s="170" t="s">
        <v>303</v>
      </c>
      <c r="B58" s="204" t="s">
        <v>985</v>
      </c>
    </row>
    <row r="59" spans="1:2" x14ac:dyDescent="0.25">
      <c r="A59" s="170" t="s">
        <v>304</v>
      </c>
      <c r="B59" s="204"/>
    </row>
    <row r="60" spans="1:2" x14ac:dyDescent="0.25">
      <c r="A60" s="170" t="s">
        <v>305</v>
      </c>
      <c r="B60" s="204" t="s">
        <v>986</v>
      </c>
    </row>
    <row r="61" spans="1:2" ht="16.5" thickBot="1" x14ac:dyDescent="0.3">
      <c r="A61" s="171" t="s">
        <v>306</v>
      </c>
      <c r="B61" s="204" t="s">
        <v>986</v>
      </c>
    </row>
    <row r="62" spans="1:2" ht="30.75" thickBot="1" x14ac:dyDescent="0.3">
      <c r="A62" s="124" t="s">
        <v>307</v>
      </c>
      <c r="B62" s="203"/>
    </row>
    <row r="63" spans="1:2" ht="29.25" thickBot="1" x14ac:dyDescent="0.3">
      <c r="A63" s="119" t="s">
        <v>308</v>
      </c>
      <c r="B63" s="205"/>
    </row>
    <row r="64" spans="1:2" ht="16.5" thickBot="1" x14ac:dyDescent="0.3">
      <c r="A64" s="124" t="s">
        <v>285</v>
      </c>
      <c r="B64" s="206"/>
    </row>
    <row r="65" spans="1:2" ht="16.5" thickBot="1" x14ac:dyDescent="0.3">
      <c r="A65" s="124" t="s">
        <v>309</v>
      </c>
      <c r="B65" s="205"/>
    </row>
    <row r="66" spans="1:2" ht="16.5" thickBot="1" x14ac:dyDescent="0.3">
      <c r="A66" s="124" t="s">
        <v>310</v>
      </c>
      <c r="B66" s="206"/>
    </row>
    <row r="67" spans="1:2" ht="32.25" customHeight="1" thickBot="1" x14ac:dyDescent="0.3">
      <c r="A67" s="130" t="s">
        <v>311</v>
      </c>
      <c r="B67" s="207" t="str">
        <f xml:space="preserve"> '3.3 Паспорт описание'!C24</f>
        <v>СИП-3 1х50-20 - 520 м, СИП-2 3х50+1х54,6 - 520 м.</v>
      </c>
    </row>
    <row r="68" spans="1:2" ht="16.5" thickBot="1" x14ac:dyDescent="0.3">
      <c r="A68" s="119" t="s">
        <v>312</v>
      </c>
      <c r="B68" s="129"/>
    </row>
    <row r="69" spans="1:2" ht="16.5" thickBot="1" x14ac:dyDescent="0.3">
      <c r="A69" s="125" t="s">
        <v>313</v>
      </c>
      <c r="B69" s="167"/>
    </row>
    <row r="70" spans="1:2" ht="16.5" thickBot="1" x14ac:dyDescent="0.3">
      <c r="A70" s="125" t="s">
        <v>314</v>
      </c>
      <c r="B70" s="131"/>
    </row>
    <row r="71" spans="1:2" ht="16.5" thickBot="1" x14ac:dyDescent="0.3">
      <c r="A71" s="125" t="s">
        <v>315</v>
      </c>
      <c r="B71" s="131"/>
    </row>
    <row r="72" spans="1:2" ht="29.25" thickBot="1" x14ac:dyDescent="0.3">
      <c r="A72" s="132" t="s">
        <v>316</v>
      </c>
      <c r="B72" s="218" t="s">
        <v>982</v>
      </c>
    </row>
    <row r="73" spans="1:2" ht="28.5" x14ac:dyDescent="0.25">
      <c r="A73" s="122" t="s">
        <v>317</v>
      </c>
      <c r="B73" s="512"/>
    </row>
    <row r="74" spans="1:2" x14ac:dyDescent="0.25">
      <c r="A74" s="125" t="s">
        <v>318</v>
      </c>
      <c r="B74" s="513"/>
    </row>
    <row r="75" spans="1:2" x14ac:dyDescent="0.25">
      <c r="A75" s="125" t="s">
        <v>319</v>
      </c>
      <c r="B75" s="513"/>
    </row>
    <row r="76" spans="1:2" x14ac:dyDescent="0.25">
      <c r="A76" s="125" t="s">
        <v>320</v>
      </c>
      <c r="B76" s="513"/>
    </row>
    <row r="77" spans="1:2" x14ac:dyDescent="0.25">
      <c r="A77" s="125" t="s">
        <v>321</v>
      </c>
      <c r="B77" s="513"/>
    </row>
    <row r="78" spans="1:2" ht="16.5" thickBot="1" x14ac:dyDescent="0.3">
      <c r="A78" s="133" t="s">
        <v>322</v>
      </c>
      <c r="B78" s="514"/>
    </row>
    <row r="80" spans="1:2" x14ac:dyDescent="0.25">
      <c r="A80" s="134"/>
      <c r="B80" s="135"/>
    </row>
    <row r="81" spans="2:2" x14ac:dyDescent="0.25">
      <c r="B81" s="136"/>
    </row>
    <row r="82" spans="2:2" x14ac:dyDescent="0.25">
      <c r="B82" s="137"/>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7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K530"/>
  <sheetViews>
    <sheetView topLeftCell="A7" workbookViewId="0">
      <selection activeCell="AK23" sqref="AK23"/>
    </sheetView>
  </sheetViews>
  <sheetFormatPr defaultColWidth="9.140625" defaultRowHeight="11.25" x14ac:dyDescent="0.2"/>
  <cols>
    <col min="1" max="1" width="8.140625" style="225" customWidth="1"/>
    <col min="2" max="2" width="20.140625" style="225" customWidth="1"/>
    <col min="3" max="4" width="10.42578125" style="225" customWidth="1"/>
    <col min="5" max="5" width="13.28515625" style="225" customWidth="1"/>
    <col min="6" max="6" width="8.5703125" style="225" customWidth="1"/>
    <col min="7" max="7" width="7.85546875" style="225" customWidth="1"/>
    <col min="8" max="8" width="8.42578125" style="225" customWidth="1"/>
    <col min="9" max="9" width="8.7109375" style="225" customWidth="1"/>
    <col min="10" max="10" width="8.140625" style="225" customWidth="1"/>
    <col min="11" max="11" width="8.5703125" style="225" customWidth="1"/>
    <col min="12" max="12" width="10" style="225" customWidth="1"/>
    <col min="13" max="13" width="6.5703125" style="225" customWidth="1"/>
    <col min="14" max="14" width="9.7109375" style="225" customWidth="1"/>
    <col min="15" max="15" width="9.140625" style="225" customWidth="1"/>
    <col min="16" max="16" width="49.140625" style="228" hidden="1" customWidth="1"/>
    <col min="17" max="17" width="43" style="228" hidden="1" customWidth="1"/>
    <col min="18" max="18" width="100.28515625" style="228" hidden="1" customWidth="1"/>
    <col min="19" max="22" width="139" style="228" hidden="1" customWidth="1"/>
    <col min="23" max="23" width="34.140625" style="228" hidden="1" customWidth="1"/>
    <col min="24" max="25" width="110.7109375" style="228" hidden="1" customWidth="1"/>
    <col min="26" max="29" width="34.140625" style="228" hidden="1" customWidth="1"/>
    <col min="30" max="30" width="84.42578125" style="228" hidden="1" customWidth="1"/>
    <col min="31" max="31" width="110.7109375" style="228" hidden="1" customWidth="1"/>
    <col min="32" max="36" width="84.42578125" style="228" hidden="1" customWidth="1"/>
    <col min="37" max="16384" width="9.140625" style="225"/>
  </cols>
  <sheetData>
    <row r="1" spans="1:20" s="225" customFormat="1" x14ac:dyDescent="0.2">
      <c r="N1" s="226" t="s">
        <v>470</v>
      </c>
    </row>
    <row r="2" spans="1:20" s="225" customFormat="1" x14ac:dyDescent="0.2">
      <c r="N2" s="226" t="s">
        <v>471</v>
      </c>
    </row>
    <row r="3" spans="1:20" s="225" customFormat="1" ht="8.25" customHeight="1" x14ac:dyDescent="0.2">
      <c r="N3" s="226"/>
    </row>
    <row r="4" spans="1:20" s="225" customFormat="1" ht="14.25" customHeight="1" x14ac:dyDescent="0.2">
      <c r="A4" s="536" t="s">
        <v>472</v>
      </c>
      <c r="B4" s="536"/>
      <c r="C4" s="536"/>
      <c r="D4" s="227"/>
      <c r="K4" s="536" t="s">
        <v>473</v>
      </c>
      <c r="L4" s="536"/>
      <c r="M4" s="536"/>
      <c r="N4" s="536"/>
    </row>
    <row r="5" spans="1:20" s="225" customFormat="1" ht="12" customHeight="1" x14ac:dyDescent="0.2">
      <c r="A5" s="537"/>
      <c r="B5" s="537"/>
      <c r="C5" s="537"/>
      <c r="D5" s="537"/>
      <c r="E5" s="228"/>
      <c r="J5" s="538"/>
      <c r="K5" s="538"/>
      <c r="L5" s="538"/>
      <c r="M5" s="538"/>
      <c r="N5" s="538"/>
    </row>
    <row r="6" spans="1:20" s="225" customFormat="1" x14ac:dyDescent="0.2">
      <c r="A6" s="520"/>
      <c r="B6" s="520"/>
      <c r="C6" s="520"/>
      <c r="D6" s="520"/>
      <c r="J6" s="520"/>
      <c r="K6" s="520"/>
      <c r="L6" s="520"/>
      <c r="M6" s="520"/>
      <c r="N6" s="520"/>
      <c r="P6" s="228" t="s">
        <v>474</v>
      </c>
      <c r="Q6" s="228" t="s">
        <v>474</v>
      </c>
    </row>
    <row r="7" spans="1:20" s="225" customFormat="1" ht="17.25" customHeight="1" x14ac:dyDescent="0.2">
      <c r="A7" s="229"/>
      <c r="B7" s="230"/>
      <c r="C7" s="228"/>
      <c r="D7" s="228"/>
      <c r="J7" s="229"/>
      <c r="K7" s="229"/>
      <c r="L7" s="229"/>
      <c r="M7" s="229"/>
      <c r="N7" s="230"/>
    </row>
    <row r="8" spans="1:20" s="225" customFormat="1" ht="16.5" customHeight="1" x14ac:dyDescent="0.2">
      <c r="A8" s="225" t="s">
        <v>475</v>
      </c>
      <c r="B8" s="231"/>
      <c r="C8" s="231"/>
      <c r="D8" s="231"/>
      <c r="L8" s="231"/>
      <c r="M8" s="231"/>
      <c r="N8" s="226" t="s">
        <v>475</v>
      </c>
    </row>
    <row r="9" spans="1:20" s="225" customFormat="1" ht="15.75" customHeight="1" x14ac:dyDescent="0.2">
      <c r="F9" s="232"/>
    </row>
    <row r="10" spans="1:20" s="225" customFormat="1" ht="22.5" x14ac:dyDescent="0.2">
      <c r="A10" s="233" t="s">
        <v>476</v>
      </c>
      <c r="B10" s="231"/>
      <c r="D10" s="520" t="s">
        <v>477</v>
      </c>
      <c r="E10" s="520"/>
      <c r="F10" s="520"/>
      <c r="G10" s="520"/>
      <c r="H10" s="520"/>
      <c r="I10" s="520"/>
      <c r="J10" s="520"/>
      <c r="K10" s="520"/>
      <c r="L10" s="520"/>
      <c r="M10" s="520"/>
      <c r="N10" s="520"/>
      <c r="R10" s="228" t="s">
        <v>477</v>
      </c>
    </row>
    <row r="11" spans="1:20" s="225" customFormat="1" ht="15" customHeight="1" x14ac:dyDescent="0.2">
      <c r="A11" s="234" t="s">
        <v>478</v>
      </c>
      <c r="D11" s="229" t="s">
        <v>479</v>
      </c>
      <c r="E11" s="229"/>
      <c r="F11" s="235"/>
      <c r="G11" s="235"/>
      <c r="H11" s="235"/>
      <c r="I11" s="235"/>
      <c r="J11" s="235"/>
      <c r="K11" s="235"/>
      <c r="L11" s="235"/>
      <c r="M11" s="235"/>
      <c r="N11" s="235"/>
    </row>
    <row r="12" spans="1:20" s="225" customFormat="1" ht="8.25" customHeight="1" x14ac:dyDescent="0.2">
      <c r="A12" s="234"/>
      <c r="F12" s="231"/>
      <c r="G12" s="231"/>
      <c r="H12" s="231"/>
      <c r="I12" s="231"/>
      <c r="J12" s="231"/>
      <c r="K12" s="231"/>
      <c r="L12" s="231"/>
      <c r="M12" s="231"/>
      <c r="N12" s="231"/>
    </row>
    <row r="13" spans="1:20" s="225" customFormat="1" x14ac:dyDescent="0.2">
      <c r="A13" s="534" t="s">
        <v>655</v>
      </c>
      <c r="B13" s="534"/>
      <c r="C13" s="534"/>
      <c r="D13" s="534"/>
      <c r="E13" s="534"/>
      <c r="F13" s="534"/>
      <c r="G13" s="534"/>
      <c r="H13" s="534"/>
      <c r="I13" s="534"/>
      <c r="J13" s="534"/>
      <c r="K13" s="534"/>
      <c r="L13" s="534"/>
      <c r="M13" s="534"/>
      <c r="N13" s="534"/>
      <c r="S13" s="228" t="s">
        <v>474</v>
      </c>
    </row>
    <row r="14" spans="1:20" s="225" customFormat="1" x14ac:dyDescent="0.2">
      <c r="A14" s="531" t="s">
        <v>480</v>
      </c>
      <c r="B14" s="531"/>
      <c r="C14" s="531"/>
      <c r="D14" s="531"/>
      <c r="E14" s="531"/>
      <c r="F14" s="531"/>
      <c r="G14" s="531"/>
      <c r="H14" s="531"/>
      <c r="I14" s="531"/>
      <c r="J14" s="531"/>
      <c r="K14" s="531"/>
      <c r="L14" s="531"/>
      <c r="M14" s="531"/>
      <c r="N14" s="531"/>
    </row>
    <row r="15" spans="1:20" s="225" customFormat="1" ht="8.25" customHeight="1" x14ac:dyDescent="0.2">
      <c r="A15" s="236"/>
      <c r="B15" s="236"/>
      <c r="C15" s="236"/>
      <c r="D15" s="236"/>
      <c r="E15" s="236"/>
      <c r="F15" s="236"/>
      <c r="G15" s="236"/>
      <c r="H15" s="236"/>
      <c r="I15" s="236"/>
      <c r="J15" s="236"/>
      <c r="K15" s="236"/>
      <c r="L15" s="236"/>
      <c r="M15" s="236"/>
      <c r="N15" s="236"/>
    </row>
    <row r="16" spans="1:20" s="225" customFormat="1" x14ac:dyDescent="0.2">
      <c r="A16" s="534" t="s">
        <v>655</v>
      </c>
      <c r="B16" s="534"/>
      <c r="C16" s="534"/>
      <c r="D16" s="534"/>
      <c r="E16" s="534"/>
      <c r="F16" s="534"/>
      <c r="G16" s="534"/>
      <c r="H16" s="534"/>
      <c r="I16" s="534"/>
      <c r="J16" s="534"/>
      <c r="K16" s="534"/>
      <c r="L16" s="534"/>
      <c r="M16" s="534"/>
      <c r="N16" s="534"/>
      <c r="T16" s="228" t="s">
        <v>474</v>
      </c>
    </row>
    <row r="17" spans="1:21" s="225" customFormat="1" x14ac:dyDescent="0.2">
      <c r="A17" s="531" t="s">
        <v>481</v>
      </c>
      <c r="B17" s="531"/>
      <c r="C17" s="531"/>
      <c r="D17" s="531"/>
      <c r="E17" s="531"/>
      <c r="F17" s="531"/>
      <c r="G17" s="531"/>
      <c r="H17" s="531"/>
      <c r="I17" s="531"/>
      <c r="J17" s="531"/>
      <c r="K17" s="531"/>
      <c r="L17" s="531"/>
      <c r="M17" s="531"/>
      <c r="N17" s="531"/>
    </row>
    <row r="18" spans="1:21" s="225" customFormat="1" ht="24" customHeight="1" x14ac:dyDescent="0.25">
      <c r="A18" s="535" t="s">
        <v>482</v>
      </c>
      <c r="B18" s="535"/>
      <c r="C18" s="535"/>
      <c r="D18" s="535"/>
      <c r="E18" s="535"/>
      <c r="F18" s="535"/>
      <c r="G18" s="535"/>
      <c r="H18" s="535"/>
      <c r="I18" s="535"/>
      <c r="J18" s="535"/>
      <c r="K18" s="535"/>
      <c r="L18" s="535"/>
      <c r="M18" s="535"/>
      <c r="N18" s="535"/>
    </row>
    <row r="19" spans="1:21" s="225" customFormat="1" ht="8.25" customHeight="1" x14ac:dyDescent="0.25">
      <c r="A19" s="237"/>
      <c r="B19" s="237"/>
      <c r="C19" s="237"/>
      <c r="D19" s="237"/>
      <c r="E19" s="237"/>
      <c r="F19" s="237"/>
      <c r="G19" s="237"/>
      <c r="H19" s="237"/>
      <c r="I19" s="237"/>
      <c r="J19" s="237"/>
      <c r="K19" s="237"/>
      <c r="L19" s="237"/>
      <c r="M19" s="237"/>
      <c r="N19" s="237"/>
    </row>
    <row r="20" spans="1:21" s="225" customFormat="1" x14ac:dyDescent="0.2">
      <c r="A20" s="530" t="s">
        <v>779</v>
      </c>
      <c r="B20" s="530"/>
      <c r="C20" s="530"/>
      <c r="D20" s="530"/>
      <c r="E20" s="530"/>
      <c r="F20" s="530"/>
      <c r="G20" s="530"/>
      <c r="H20" s="530"/>
      <c r="I20" s="530"/>
      <c r="J20" s="530"/>
      <c r="K20" s="530"/>
      <c r="L20" s="530"/>
      <c r="M20" s="530"/>
      <c r="N20" s="530"/>
      <c r="U20" s="228" t="s">
        <v>780</v>
      </c>
    </row>
    <row r="21" spans="1:21" s="225" customFormat="1" ht="13.5" customHeight="1" x14ac:dyDescent="0.2">
      <c r="A21" s="531" t="s">
        <v>483</v>
      </c>
      <c r="B21" s="531"/>
      <c r="C21" s="531"/>
      <c r="D21" s="531"/>
      <c r="E21" s="531"/>
      <c r="F21" s="531"/>
      <c r="G21" s="531"/>
      <c r="H21" s="531"/>
      <c r="I21" s="531"/>
      <c r="J21" s="531"/>
      <c r="K21" s="531"/>
      <c r="L21" s="531"/>
      <c r="M21" s="531"/>
      <c r="N21" s="531"/>
    </row>
    <row r="22" spans="1:21" s="225" customFormat="1" ht="15" customHeight="1" x14ac:dyDescent="0.2">
      <c r="A22" s="225" t="s">
        <v>484</v>
      </c>
      <c r="B22" s="238" t="s">
        <v>485</v>
      </c>
      <c r="C22" s="225" t="s">
        <v>486</v>
      </c>
      <c r="F22" s="228"/>
      <c r="G22" s="228"/>
      <c r="H22" s="228"/>
      <c r="I22" s="228"/>
      <c r="J22" s="228"/>
      <c r="K22" s="228"/>
      <c r="L22" s="228"/>
      <c r="M22" s="228"/>
      <c r="N22" s="228"/>
    </row>
    <row r="23" spans="1:21" s="225" customFormat="1" ht="18" customHeight="1" x14ac:dyDescent="0.2">
      <c r="A23" s="225" t="s">
        <v>487</v>
      </c>
      <c r="B23" s="530"/>
      <c r="C23" s="530"/>
      <c r="D23" s="530"/>
      <c r="E23" s="530"/>
      <c r="F23" s="530"/>
      <c r="G23" s="228"/>
      <c r="H23" s="228"/>
      <c r="I23" s="228"/>
      <c r="J23" s="228"/>
      <c r="K23" s="228"/>
      <c r="L23" s="228"/>
      <c r="M23" s="228"/>
      <c r="N23" s="228"/>
    </row>
    <row r="24" spans="1:21" s="225" customFormat="1" x14ac:dyDescent="0.2">
      <c r="B24" s="532" t="s">
        <v>488</v>
      </c>
      <c r="C24" s="532"/>
      <c r="D24" s="532"/>
      <c r="E24" s="532"/>
      <c r="F24" s="532"/>
      <c r="G24" s="239"/>
      <c r="H24" s="239"/>
      <c r="I24" s="239"/>
      <c r="J24" s="239"/>
      <c r="K24" s="239"/>
      <c r="L24" s="239"/>
      <c r="M24" s="240"/>
      <c r="N24" s="239"/>
    </row>
    <row r="25" spans="1:21" s="225" customFormat="1" ht="9.75" customHeight="1" x14ac:dyDescent="0.2">
      <c r="D25" s="241"/>
      <c r="E25" s="241"/>
      <c r="F25" s="241"/>
      <c r="G25" s="241"/>
      <c r="H25" s="241"/>
      <c r="I25" s="241"/>
      <c r="J25" s="241"/>
      <c r="K25" s="241"/>
      <c r="L25" s="241"/>
      <c r="M25" s="239"/>
      <c r="N25" s="239"/>
    </row>
    <row r="26" spans="1:21" s="225" customFormat="1" x14ac:dyDescent="0.2">
      <c r="A26" s="242" t="s">
        <v>489</v>
      </c>
      <c r="D26" s="229"/>
      <c r="F26" s="243"/>
      <c r="G26" s="243"/>
      <c r="H26" s="243"/>
      <c r="I26" s="243"/>
      <c r="J26" s="243"/>
      <c r="K26" s="243"/>
      <c r="L26" s="243"/>
      <c r="M26" s="243"/>
      <c r="N26" s="243"/>
    </row>
    <row r="27" spans="1:21" s="225" customFormat="1" ht="9.75" customHeight="1" x14ac:dyDescent="0.2">
      <c r="D27" s="243"/>
      <c r="E27" s="243"/>
      <c r="F27" s="243"/>
      <c r="G27" s="243"/>
      <c r="H27" s="243"/>
      <c r="I27" s="243"/>
      <c r="J27" s="243"/>
      <c r="K27" s="243"/>
      <c r="L27" s="243"/>
      <c r="M27" s="243"/>
      <c r="N27" s="243"/>
    </row>
    <row r="28" spans="1:21" s="225" customFormat="1" ht="12.75" customHeight="1" x14ac:dyDescent="0.2">
      <c r="A28" s="242" t="s">
        <v>490</v>
      </c>
      <c r="C28" s="244">
        <v>911.17</v>
      </c>
      <c r="D28" s="245" t="s">
        <v>781</v>
      </c>
      <c r="E28" s="234" t="s">
        <v>491</v>
      </c>
      <c r="L28" s="246"/>
      <c r="M28" s="246"/>
    </row>
    <row r="29" spans="1:21" s="225" customFormat="1" ht="12.75" customHeight="1" x14ac:dyDescent="0.2">
      <c r="B29" s="225" t="s">
        <v>492</v>
      </c>
      <c r="C29" s="247"/>
      <c r="D29" s="248"/>
      <c r="E29" s="234"/>
    </row>
    <row r="30" spans="1:21" s="225" customFormat="1" ht="12.75" customHeight="1" x14ac:dyDescent="0.2">
      <c r="B30" s="225" t="s">
        <v>493</v>
      </c>
      <c r="C30" s="244">
        <v>625.4</v>
      </c>
      <c r="D30" s="245" t="s">
        <v>782</v>
      </c>
      <c r="E30" s="234" t="s">
        <v>491</v>
      </c>
      <c r="G30" s="225" t="s">
        <v>494</v>
      </c>
      <c r="L30" s="244">
        <v>49.99</v>
      </c>
      <c r="M30" s="245" t="s">
        <v>783</v>
      </c>
      <c r="N30" s="234" t="s">
        <v>491</v>
      </c>
    </row>
    <row r="31" spans="1:21" s="225" customFormat="1" ht="12.75" customHeight="1" x14ac:dyDescent="0.2">
      <c r="B31" s="225" t="s">
        <v>495</v>
      </c>
      <c r="C31" s="244">
        <v>20.329999999999998</v>
      </c>
      <c r="D31" s="249" t="s">
        <v>784</v>
      </c>
      <c r="E31" s="234" t="s">
        <v>491</v>
      </c>
      <c r="G31" s="225" t="s">
        <v>496</v>
      </c>
      <c r="L31" s="250"/>
      <c r="M31" s="250">
        <v>218.07</v>
      </c>
      <c r="N31" s="234" t="s">
        <v>497</v>
      </c>
    </row>
    <row r="32" spans="1:21" s="225" customFormat="1" ht="12.75" customHeight="1" x14ac:dyDescent="0.2">
      <c r="B32" s="225" t="s">
        <v>498</v>
      </c>
      <c r="C32" s="244">
        <v>22.88</v>
      </c>
      <c r="D32" s="249" t="s">
        <v>785</v>
      </c>
      <c r="E32" s="234" t="s">
        <v>491</v>
      </c>
      <c r="G32" s="225" t="s">
        <v>499</v>
      </c>
      <c r="L32" s="250"/>
      <c r="M32" s="250">
        <v>21.15</v>
      </c>
      <c r="N32" s="234" t="s">
        <v>497</v>
      </c>
    </row>
    <row r="33" spans="1:26" s="225" customFormat="1" ht="12.75" customHeight="1" x14ac:dyDescent="0.2">
      <c r="B33" s="225" t="s">
        <v>500</v>
      </c>
      <c r="C33" s="244">
        <v>8.14</v>
      </c>
      <c r="D33" s="245" t="s">
        <v>786</v>
      </c>
      <c r="E33" s="234" t="s">
        <v>491</v>
      </c>
      <c r="G33" s="225" t="s">
        <v>501</v>
      </c>
      <c r="L33" s="533"/>
      <c r="M33" s="533"/>
    </row>
    <row r="34" spans="1:26" s="225" customFormat="1" ht="9.75" customHeight="1" x14ac:dyDescent="0.2">
      <c r="A34" s="251"/>
    </row>
    <row r="35" spans="1:26" s="225" customFormat="1" ht="36" customHeight="1" x14ac:dyDescent="0.2">
      <c r="A35" s="528" t="s">
        <v>502</v>
      </c>
      <c r="B35" s="528" t="s">
        <v>503</v>
      </c>
      <c r="C35" s="528" t="s">
        <v>504</v>
      </c>
      <c r="D35" s="528"/>
      <c r="E35" s="528"/>
      <c r="F35" s="528" t="s">
        <v>505</v>
      </c>
      <c r="G35" s="528" t="s">
        <v>21</v>
      </c>
      <c r="H35" s="528"/>
      <c r="I35" s="528"/>
      <c r="J35" s="528" t="s">
        <v>506</v>
      </c>
      <c r="K35" s="528"/>
      <c r="L35" s="528"/>
      <c r="M35" s="528" t="s">
        <v>507</v>
      </c>
      <c r="N35" s="528" t="s">
        <v>508</v>
      </c>
    </row>
    <row r="36" spans="1:26" s="225" customFormat="1" ht="36.75" customHeight="1" x14ac:dyDescent="0.2">
      <c r="A36" s="528"/>
      <c r="B36" s="528"/>
      <c r="C36" s="528"/>
      <c r="D36" s="528"/>
      <c r="E36" s="528"/>
      <c r="F36" s="528"/>
      <c r="G36" s="528"/>
      <c r="H36" s="528"/>
      <c r="I36" s="528"/>
      <c r="J36" s="528"/>
      <c r="K36" s="528"/>
      <c r="L36" s="528"/>
      <c r="M36" s="528"/>
      <c r="N36" s="528"/>
    </row>
    <row r="37" spans="1:26" s="225" customFormat="1" ht="45" x14ac:dyDescent="0.2">
      <c r="A37" s="528"/>
      <c r="B37" s="528"/>
      <c r="C37" s="528"/>
      <c r="D37" s="528"/>
      <c r="E37" s="528"/>
      <c r="F37" s="528"/>
      <c r="G37" s="252" t="s">
        <v>509</v>
      </c>
      <c r="H37" s="252" t="s">
        <v>510</v>
      </c>
      <c r="I37" s="252" t="s">
        <v>511</v>
      </c>
      <c r="J37" s="252" t="s">
        <v>509</v>
      </c>
      <c r="K37" s="252" t="s">
        <v>510</v>
      </c>
      <c r="L37" s="252" t="s">
        <v>512</v>
      </c>
      <c r="M37" s="528"/>
      <c r="N37" s="528"/>
    </row>
    <row r="38" spans="1:26" s="225" customFormat="1" x14ac:dyDescent="0.2">
      <c r="A38" s="253">
        <v>1</v>
      </c>
      <c r="B38" s="253">
        <v>2</v>
      </c>
      <c r="C38" s="529">
        <v>3</v>
      </c>
      <c r="D38" s="529"/>
      <c r="E38" s="529"/>
      <c r="F38" s="253">
        <v>4</v>
      </c>
      <c r="G38" s="253">
        <v>5</v>
      </c>
      <c r="H38" s="253">
        <v>6</v>
      </c>
      <c r="I38" s="253">
        <v>7</v>
      </c>
      <c r="J38" s="253">
        <v>8</v>
      </c>
      <c r="K38" s="253">
        <v>9</v>
      </c>
      <c r="L38" s="253">
        <v>10</v>
      </c>
      <c r="M38" s="253">
        <v>11</v>
      </c>
      <c r="N38" s="253">
        <v>12</v>
      </c>
    </row>
    <row r="39" spans="1:26" s="225" customFormat="1" ht="12" x14ac:dyDescent="0.2">
      <c r="A39" s="523" t="s">
        <v>787</v>
      </c>
      <c r="B39" s="524"/>
      <c r="C39" s="524"/>
      <c r="D39" s="524"/>
      <c r="E39" s="524"/>
      <c r="F39" s="524"/>
      <c r="G39" s="524"/>
      <c r="H39" s="524"/>
      <c r="I39" s="524"/>
      <c r="J39" s="524"/>
      <c r="K39" s="524"/>
      <c r="L39" s="524"/>
      <c r="M39" s="524"/>
      <c r="N39" s="525"/>
      <c r="V39" s="254" t="s">
        <v>787</v>
      </c>
    </row>
    <row r="40" spans="1:26" s="225" customFormat="1" ht="78.75" x14ac:dyDescent="0.2">
      <c r="A40" s="255" t="s">
        <v>62</v>
      </c>
      <c r="B40" s="256" t="s">
        <v>788</v>
      </c>
      <c r="C40" s="522" t="s">
        <v>789</v>
      </c>
      <c r="D40" s="522"/>
      <c r="E40" s="522"/>
      <c r="F40" s="257" t="s">
        <v>790</v>
      </c>
      <c r="G40" s="257"/>
      <c r="H40" s="257"/>
      <c r="I40" s="257" t="s">
        <v>791</v>
      </c>
      <c r="J40" s="258"/>
      <c r="K40" s="257"/>
      <c r="L40" s="258"/>
      <c r="M40" s="257"/>
      <c r="N40" s="259"/>
      <c r="V40" s="254"/>
      <c r="W40" s="260" t="s">
        <v>789</v>
      </c>
    </row>
    <row r="41" spans="1:26" s="225" customFormat="1" ht="12" x14ac:dyDescent="0.2">
      <c r="A41" s="261"/>
      <c r="B41" s="262"/>
      <c r="C41" s="520" t="s">
        <v>792</v>
      </c>
      <c r="D41" s="520"/>
      <c r="E41" s="520"/>
      <c r="F41" s="520"/>
      <c r="G41" s="520"/>
      <c r="H41" s="520"/>
      <c r="I41" s="520"/>
      <c r="J41" s="520"/>
      <c r="K41" s="520"/>
      <c r="L41" s="520"/>
      <c r="M41" s="520"/>
      <c r="N41" s="526"/>
      <c r="V41" s="254"/>
      <c r="W41" s="260"/>
      <c r="X41" s="228" t="s">
        <v>792</v>
      </c>
    </row>
    <row r="42" spans="1:26" s="225" customFormat="1" ht="22.5" x14ac:dyDescent="0.2">
      <c r="A42" s="263"/>
      <c r="B42" s="264" t="s">
        <v>793</v>
      </c>
      <c r="C42" s="520" t="s">
        <v>794</v>
      </c>
      <c r="D42" s="520"/>
      <c r="E42" s="520"/>
      <c r="F42" s="520"/>
      <c r="G42" s="520"/>
      <c r="H42" s="520"/>
      <c r="I42" s="520"/>
      <c r="J42" s="520"/>
      <c r="K42" s="520"/>
      <c r="L42" s="520"/>
      <c r="M42" s="520"/>
      <c r="N42" s="526"/>
      <c r="V42" s="254"/>
      <c r="W42" s="260"/>
      <c r="Y42" s="228" t="s">
        <v>794</v>
      </c>
    </row>
    <row r="43" spans="1:26" s="225" customFormat="1" ht="33.75" x14ac:dyDescent="0.2">
      <c r="A43" s="263"/>
      <c r="B43" s="264" t="s">
        <v>513</v>
      </c>
      <c r="C43" s="520" t="s">
        <v>514</v>
      </c>
      <c r="D43" s="520"/>
      <c r="E43" s="520"/>
      <c r="F43" s="520"/>
      <c r="G43" s="520"/>
      <c r="H43" s="520"/>
      <c r="I43" s="520"/>
      <c r="J43" s="520"/>
      <c r="K43" s="520"/>
      <c r="L43" s="520"/>
      <c r="M43" s="520"/>
      <c r="N43" s="526"/>
      <c r="V43" s="254"/>
      <c r="W43" s="260"/>
      <c r="Y43" s="228" t="s">
        <v>514</v>
      </c>
    </row>
    <row r="44" spans="1:26" s="225" customFormat="1" ht="22.5" x14ac:dyDescent="0.2">
      <c r="A44" s="263"/>
      <c r="B44" s="264" t="s">
        <v>515</v>
      </c>
      <c r="C44" s="520" t="s">
        <v>516</v>
      </c>
      <c r="D44" s="520"/>
      <c r="E44" s="520"/>
      <c r="F44" s="520"/>
      <c r="G44" s="520"/>
      <c r="H44" s="520"/>
      <c r="I44" s="520"/>
      <c r="J44" s="520"/>
      <c r="K44" s="520"/>
      <c r="L44" s="520"/>
      <c r="M44" s="520"/>
      <c r="N44" s="526"/>
      <c r="V44" s="254"/>
      <c r="W44" s="260"/>
      <c r="Y44" s="228" t="s">
        <v>516</v>
      </c>
    </row>
    <row r="45" spans="1:26" s="225" customFormat="1" ht="12" x14ac:dyDescent="0.2">
      <c r="A45" s="265"/>
      <c r="B45" s="264" t="s">
        <v>62</v>
      </c>
      <c r="C45" s="520" t="s">
        <v>517</v>
      </c>
      <c r="D45" s="520"/>
      <c r="E45" s="520"/>
      <c r="F45" s="266"/>
      <c r="G45" s="266"/>
      <c r="H45" s="266"/>
      <c r="I45" s="266"/>
      <c r="J45" s="267">
        <v>207.47</v>
      </c>
      <c r="K45" s="266" t="s">
        <v>795</v>
      </c>
      <c r="L45" s="267">
        <v>24.05</v>
      </c>
      <c r="M45" s="266" t="s">
        <v>519</v>
      </c>
      <c r="N45" s="268">
        <v>469</v>
      </c>
      <c r="V45" s="254"/>
      <c r="W45" s="260"/>
      <c r="Z45" s="228" t="s">
        <v>517</v>
      </c>
    </row>
    <row r="46" spans="1:26" s="225" customFormat="1" ht="12" x14ac:dyDescent="0.2">
      <c r="A46" s="265"/>
      <c r="B46" s="264" t="s">
        <v>61</v>
      </c>
      <c r="C46" s="520" t="s">
        <v>527</v>
      </c>
      <c r="D46" s="520"/>
      <c r="E46" s="520"/>
      <c r="F46" s="266"/>
      <c r="G46" s="266"/>
      <c r="H46" s="266"/>
      <c r="I46" s="266"/>
      <c r="J46" s="267">
        <v>425.84</v>
      </c>
      <c r="K46" s="266" t="s">
        <v>795</v>
      </c>
      <c r="L46" s="267">
        <v>49.36</v>
      </c>
      <c r="M46" s="266" t="s">
        <v>796</v>
      </c>
      <c r="N46" s="268">
        <v>388</v>
      </c>
      <c r="V46" s="254"/>
      <c r="W46" s="260"/>
      <c r="Z46" s="228" t="s">
        <v>527</v>
      </c>
    </row>
    <row r="47" spans="1:26" s="225" customFormat="1" ht="12" x14ac:dyDescent="0.2">
      <c r="A47" s="265"/>
      <c r="B47" s="264" t="s">
        <v>60</v>
      </c>
      <c r="C47" s="520" t="s">
        <v>528</v>
      </c>
      <c r="D47" s="520"/>
      <c r="E47" s="520"/>
      <c r="F47" s="266"/>
      <c r="G47" s="266"/>
      <c r="H47" s="266"/>
      <c r="I47" s="266"/>
      <c r="J47" s="267">
        <v>58.93</v>
      </c>
      <c r="K47" s="266" t="s">
        <v>795</v>
      </c>
      <c r="L47" s="267">
        <v>6.83</v>
      </c>
      <c r="M47" s="266" t="s">
        <v>519</v>
      </c>
      <c r="N47" s="268">
        <v>133</v>
      </c>
      <c r="V47" s="254"/>
      <c r="W47" s="260"/>
      <c r="Z47" s="228" t="s">
        <v>528</v>
      </c>
    </row>
    <row r="48" spans="1:26" s="225" customFormat="1" ht="12" x14ac:dyDescent="0.2">
      <c r="A48" s="265"/>
      <c r="B48" s="264" t="s">
        <v>59</v>
      </c>
      <c r="C48" s="520" t="s">
        <v>529</v>
      </c>
      <c r="D48" s="520"/>
      <c r="E48" s="520"/>
      <c r="F48" s="266"/>
      <c r="G48" s="266"/>
      <c r="H48" s="266"/>
      <c r="I48" s="266"/>
      <c r="J48" s="267">
        <v>161.28</v>
      </c>
      <c r="K48" s="266" t="s">
        <v>545</v>
      </c>
      <c r="L48" s="267">
        <v>0</v>
      </c>
      <c r="M48" s="266" t="s">
        <v>797</v>
      </c>
      <c r="N48" s="268"/>
      <c r="V48" s="254"/>
      <c r="W48" s="260"/>
      <c r="Z48" s="228" t="s">
        <v>529</v>
      </c>
    </row>
    <row r="49" spans="1:29" s="225" customFormat="1" ht="12" x14ac:dyDescent="0.2">
      <c r="A49" s="265"/>
      <c r="B49" s="264"/>
      <c r="C49" s="520" t="s">
        <v>520</v>
      </c>
      <c r="D49" s="520"/>
      <c r="E49" s="520"/>
      <c r="F49" s="266" t="s">
        <v>521</v>
      </c>
      <c r="G49" s="266" t="s">
        <v>798</v>
      </c>
      <c r="H49" s="266" t="s">
        <v>795</v>
      </c>
      <c r="I49" s="266" t="s">
        <v>799</v>
      </c>
      <c r="J49" s="267"/>
      <c r="K49" s="266"/>
      <c r="L49" s="267"/>
      <c r="M49" s="266"/>
      <c r="N49" s="268"/>
      <c r="V49" s="254"/>
      <c r="W49" s="260"/>
      <c r="AA49" s="228" t="s">
        <v>520</v>
      </c>
    </row>
    <row r="50" spans="1:29" s="225" customFormat="1" ht="12" x14ac:dyDescent="0.2">
      <c r="A50" s="265"/>
      <c r="B50" s="264"/>
      <c r="C50" s="520" t="s">
        <v>530</v>
      </c>
      <c r="D50" s="520"/>
      <c r="E50" s="520"/>
      <c r="F50" s="266" t="s">
        <v>521</v>
      </c>
      <c r="G50" s="266" t="s">
        <v>800</v>
      </c>
      <c r="H50" s="266" t="s">
        <v>795</v>
      </c>
      <c r="I50" s="266" t="s">
        <v>801</v>
      </c>
      <c r="J50" s="267"/>
      <c r="K50" s="266"/>
      <c r="L50" s="267"/>
      <c r="M50" s="266"/>
      <c r="N50" s="268"/>
      <c r="V50" s="254"/>
      <c r="W50" s="260"/>
      <c r="AA50" s="228" t="s">
        <v>530</v>
      </c>
    </row>
    <row r="51" spans="1:29" s="225" customFormat="1" ht="12" x14ac:dyDescent="0.2">
      <c r="A51" s="265"/>
      <c r="B51" s="264"/>
      <c r="C51" s="527" t="s">
        <v>522</v>
      </c>
      <c r="D51" s="527"/>
      <c r="E51" s="527"/>
      <c r="F51" s="269"/>
      <c r="G51" s="269"/>
      <c r="H51" s="269"/>
      <c r="I51" s="269"/>
      <c r="J51" s="270">
        <v>635.1</v>
      </c>
      <c r="K51" s="269"/>
      <c r="L51" s="270">
        <v>73.41</v>
      </c>
      <c r="M51" s="269"/>
      <c r="N51" s="271"/>
      <c r="V51" s="254"/>
      <c r="W51" s="260"/>
      <c r="AB51" s="228" t="s">
        <v>522</v>
      </c>
    </row>
    <row r="52" spans="1:29" s="225" customFormat="1" ht="12" x14ac:dyDescent="0.2">
      <c r="A52" s="265"/>
      <c r="B52" s="264"/>
      <c r="C52" s="520" t="s">
        <v>523</v>
      </c>
      <c r="D52" s="520"/>
      <c r="E52" s="520"/>
      <c r="F52" s="266"/>
      <c r="G52" s="266"/>
      <c r="H52" s="266"/>
      <c r="I52" s="266"/>
      <c r="J52" s="267"/>
      <c r="K52" s="266"/>
      <c r="L52" s="267">
        <v>30.88</v>
      </c>
      <c r="M52" s="266"/>
      <c r="N52" s="268">
        <v>602</v>
      </c>
      <c r="V52" s="254"/>
      <c r="W52" s="260"/>
      <c r="AA52" s="228" t="s">
        <v>523</v>
      </c>
    </row>
    <row r="53" spans="1:29" s="225" customFormat="1" ht="33.75" x14ac:dyDescent="0.2">
      <c r="A53" s="265"/>
      <c r="B53" s="264" t="s">
        <v>531</v>
      </c>
      <c r="C53" s="520" t="s">
        <v>532</v>
      </c>
      <c r="D53" s="520"/>
      <c r="E53" s="520"/>
      <c r="F53" s="266" t="s">
        <v>524</v>
      </c>
      <c r="G53" s="266" t="s">
        <v>533</v>
      </c>
      <c r="H53" s="266"/>
      <c r="I53" s="266" t="s">
        <v>533</v>
      </c>
      <c r="J53" s="267"/>
      <c r="K53" s="266"/>
      <c r="L53" s="267">
        <v>31.81</v>
      </c>
      <c r="M53" s="266"/>
      <c r="N53" s="268">
        <v>620</v>
      </c>
      <c r="V53" s="254"/>
      <c r="W53" s="260"/>
      <c r="AA53" s="228" t="s">
        <v>532</v>
      </c>
    </row>
    <row r="54" spans="1:29" s="225" customFormat="1" ht="33.75" x14ac:dyDescent="0.2">
      <c r="A54" s="265"/>
      <c r="B54" s="264" t="s">
        <v>534</v>
      </c>
      <c r="C54" s="520" t="s">
        <v>535</v>
      </c>
      <c r="D54" s="520"/>
      <c r="E54" s="520"/>
      <c r="F54" s="266" t="s">
        <v>524</v>
      </c>
      <c r="G54" s="266" t="s">
        <v>536</v>
      </c>
      <c r="H54" s="266"/>
      <c r="I54" s="266" t="s">
        <v>536</v>
      </c>
      <c r="J54" s="267"/>
      <c r="K54" s="266"/>
      <c r="L54" s="267">
        <v>18.53</v>
      </c>
      <c r="M54" s="266"/>
      <c r="N54" s="268">
        <v>361</v>
      </c>
      <c r="V54" s="254"/>
      <c r="W54" s="260"/>
      <c r="AA54" s="228" t="s">
        <v>535</v>
      </c>
    </row>
    <row r="55" spans="1:29" s="225" customFormat="1" ht="12" x14ac:dyDescent="0.2">
      <c r="A55" s="272"/>
      <c r="B55" s="273"/>
      <c r="C55" s="522" t="s">
        <v>526</v>
      </c>
      <c r="D55" s="522"/>
      <c r="E55" s="522"/>
      <c r="F55" s="257"/>
      <c r="G55" s="257"/>
      <c r="H55" s="257"/>
      <c r="I55" s="257"/>
      <c r="J55" s="258"/>
      <c r="K55" s="257"/>
      <c r="L55" s="258">
        <v>123.75</v>
      </c>
      <c r="M55" s="269"/>
      <c r="N55" s="259">
        <v>1838</v>
      </c>
      <c r="V55" s="254"/>
      <c r="W55" s="260"/>
      <c r="AC55" s="260" t="s">
        <v>526</v>
      </c>
    </row>
    <row r="56" spans="1:29" s="225" customFormat="1" ht="22.5" x14ac:dyDescent="0.2">
      <c r="A56" s="255" t="s">
        <v>61</v>
      </c>
      <c r="B56" s="256" t="s">
        <v>802</v>
      </c>
      <c r="C56" s="522" t="s">
        <v>803</v>
      </c>
      <c r="D56" s="522"/>
      <c r="E56" s="522"/>
      <c r="F56" s="257" t="s">
        <v>666</v>
      </c>
      <c r="G56" s="257"/>
      <c r="H56" s="257"/>
      <c r="I56" s="257" t="s">
        <v>56</v>
      </c>
      <c r="J56" s="258"/>
      <c r="K56" s="257"/>
      <c r="L56" s="258"/>
      <c r="M56" s="257"/>
      <c r="N56" s="259"/>
      <c r="V56" s="254"/>
      <c r="W56" s="260" t="s">
        <v>803</v>
      </c>
      <c r="AC56" s="260"/>
    </row>
    <row r="57" spans="1:29" s="225" customFormat="1" ht="12" x14ac:dyDescent="0.2">
      <c r="A57" s="261"/>
      <c r="B57" s="262"/>
      <c r="C57" s="520" t="s">
        <v>804</v>
      </c>
      <c r="D57" s="520"/>
      <c r="E57" s="520"/>
      <c r="F57" s="520"/>
      <c r="G57" s="520"/>
      <c r="H57" s="520"/>
      <c r="I57" s="520"/>
      <c r="J57" s="520"/>
      <c r="K57" s="520"/>
      <c r="L57" s="520"/>
      <c r="M57" s="520"/>
      <c r="N57" s="526"/>
      <c r="V57" s="254"/>
      <c r="W57" s="260"/>
      <c r="X57" s="228" t="s">
        <v>804</v>
      </c>
      <c r="AC57" s="260"/>
    </row>
    <row r="58" spans="1:29" s="225" customFormat="1" ht="33.75" x14ac:dyDescent="0.2">
      <c r="A58" s="263"/>
      <c r="B58" s="264" t="s">
        <v>513</v>
      </c>
      <c r="C58" s="520" t="s">
        <v>514</v>
      </c>
      <c r="D58" s="520"/>
      <c r="E58" s="520"/>
      <c r="F58" s="520"/>
      <c r="G58" s="520"/>
      <c r="H58" s="520"/>
      <c r="I58" s="520"/>
      <c r="J58" s="520"/>
      <c r="K58" s="520"/>
      <c r="L58" s="520"/>
      <c r="M58" s="520"/>
      <c r="N58" s="526"/>
      <c r="V58" s="254"/>
      <c r="W58" s="260"/>
      <c r="Y58" s="228" t="s">
        <v>514</v>
      </c>
      <c r="AC58" s="260"/>
    </row>
    <row r="59" spans="1:29" s="225" customFormat="1" ht="22.5" x14ac:dyDescent="0.2">
      <c r="A59" s="263"/>
      <c r="B59" s="264" t="s">
        <v>515</v>
      </c>
      <c r="C59" s="520" t="s">
        <v>516</v>
      </c>
      <c r="D59" s="520"/>
      <c r="E59" s="520"/>
      <c r="F59" s="520"/>
      <c r="G59" s="520"/>
      <c r="H59" s="520"/>
      <c r="I59" s="520"/>
      <c r="J59" s="520"/>
      <c r="K59" s="520"/>
      <c r="L59" s="520"/>
      <c r="M59" s="520"/>
      <c r="N59" s="526"/>
      <c r="V59" s="254"/>
      <c r="W59" s="260"/>
      <c r="Y59" s="228" t="s">
        <v>516</v>
      </c>
      <c r="AC59" s="260"/>
    </row>
    <row r="60" spans="1:29" s="225" customFormat="1" ht="12" x14ac:dyDescent="0.2">
      <c r="A60" s="265"/>
      <c r="B60" s="264" t="s">
        <v>62</v>
      </c>
      <c r="C60" s="520" t="s">
        <v>517</v>
      </c>
      <c r="D60" s="520"/>
      <c r="E60" s="520"/>
      <c r="F60" s="266"/>
      <c r="G60" s="266"/>
      <c r="H60" s="266"/>
      <c r="I60" s="266"/>
      <c r="J60" s="267">
        <v>9.2899999999999991</v>
      </c>
      <c r="K60" s="266" t="s">
        <v>518</v>
      </c>
      <c r="L60" s="267">
        <v>76.92</v>
      </c>
      <c r="M60" s="266" t="s">
        <v>519</v>
      </c>
      <c r="N60" s="268">
        <v>1500</v>
      </c>
      <c r="V60" s="254"/>
      <c r="W60" s="260"/>
      <c r="Z60" s="228" t="s">
        <v>517</v>
      </c>
      <c r="AC60" s="260"/>
    </row>
    <row r="61" spans="1:29" s="225" customFormat="1" ht="12" x14ac:dyDescent="0.2">
      <c r="A61" s="265"/>
      <c r="B61" s="264" t="s">
        <v>61</v>
      </c>
      <c r="C61" s="520" t="s">
        <v>527</v>
      </c>
      <c r="D61" s="520"/>
      <c r="E61" s="520"/>
      <c r="F61" s="266"/>
      <c r="G61" s="266"/>
      <c r="H61" s="266"/>
      <c r="I61" s="266"/>
      <c r="J61" s="267">
        <v>56.25</v>
      </c>
      <c r="K61" s="266" t="s">
        <v>518</v>
      </c>
      <c r="L61" s="267">
        <v>465.75</v>
      </c>
      <c r="M61" s="266" t="s">
        <v>796</v>
      </c>
      <c r="N61" s="268">
        <v>3665</v>
      </c>
      <c r="V61" s="254"/>
      <c r="W61" s="260"/>
      <c r="Z61" s="228" t="s">
        <v>527</v>
      </c>
      <c r="AC61" s="260"/>
    </row>
    <row r="62" spans="1:29" s="225" customFormat="1" ht="12" x14ac:dyDescent="0.2">
      <c r="A62" s="265"/>
      <c r="B62" s="264" t="s">
        <v>60</v>
      </c>
      <c r="C62" s="520" t="s">
        <v>528</v>
      </c>
      <c r="D62" s="520"/>
      <c r="E62" s="520"/>
      <c r="F62" s="266"/>
      <c r="G62" s="266"/>
      <c r="H62" s="266"/>
      <c r="I62" s="266"/>
      <c r="J62" s="267">
        <v>6.17</v>
      </c>
      <c r="K62" s="266" t="s">
        <v>518</v>
      </c>
      <c r="L62" s="267">
        <v>51.09</v>
      </c>
      <c r="M62" s="266" t="s">
        <v>519</v>
      </c>
      <c r="N62" s="268">
        <v>996</v>
      </c>
      <c r="V62" s="254"/>
      <c r="W62" s="260"/>
      <c r="Z62" s="228" t="s">
        <v>528</v>
      </c>
      <c r="AC62" s="260"/>
    </row>
    <row r="63" spans="1:29" s="225" customFormat="1" ht="12" x14ac:dyDescent="0.2">
      <c r="A63" s="265"/>
      <c r="B63" s="264"/>
      <c r="C63" s="520" t="s">
        <v>520</v>
      </c>
      <c r="D63" s="520"/>
      <c r="E63" s="520"/>
      <c r="F63" s="266" t="s">
        <v>521</v>
      </c>
      <c r="G63" s="266" t="s">
        <v>560</v>
      </c>
      <c r="H63" s="266" t="s">
        <v>518</v>
      </c>
      <c r="I63" s="266" t="s">
        <v>805</v>
      </c>
      <c r="J63" s="267"/>
      <c r="K63" s="266"/>
      <c r="L63" s="267"/>
      <c r="M63" s="266"/>
      <c r="N63" s="268"/>
      <c r="V63" s="254"/>
      <c r="W63" s="260"/>
      <c r="AA63" s="228" t="s">
        <v>520</v>
      </c>
      <c r="AC63" s="260"/>
    </row>
    <row r="64" spans="1:29" s="225" customFormat="1" ht="12" x14ac:dyDescent="0.2">
      <c r="A64" s="265"/>
      <c r="B64" s="264"/>
      <c r="C64" s="520" t="s">
        <v>530</v>
      </c>
      <c r="D64" s="520"/>
      <c r="E64" s="520"/>
      <c r="F64" s="266" t="s">
        <v>521</v>
      </c>
      <c r="G64" s="266" t="s">
        <v>806</v>
      </c>
      <c r="H64" s="266" t="s">
        <v>518</v>
      </c>
      <c r="I64" s="266" t="s">
        <v>807</v>
      </c>
      <c r="J64" s="267"/>
      <c r="K64" s="266"/>
      <c r="L64" s="267"/>
      <c r="M64" s="266"/>
      <c r="N64" s="268"/>
      <c r="V64" s="254"/>
      <c r="W64" s="260"/>
      <c r="AA64" s="228" t="s">
        <v>530</v>
      </c>
      <c r="AC64" s="260"/>
    </row>
    <row r="65" spans="1:30" s="225" customFormat="1" ht="12" x14ac:dyDescent="0.2">
      <c r="A65" s="265"/>
      <c r="B65" s="264"/>
      <c r="C65" s="527" t="s">
        <v>522</v>
      </c>
      <c r="D65" s="527"/>
      <c r="E65" s="527"/>
      <c r="F65" s="269"/>
      <c r="G65" s="269"/>
      <c r="H65" s="269"/>
      <c r="I65" s="269"/>
      <c r="J65" s="270">
        <v>65.540000000000006</v>
      </c>
      <c r="K65" s="269"/>
      <c r="L65" s="270">
        <v>542.66999999999996</v>
      </c>
      <c r="M65" s="269"/>
      <c r="N65" s="271"/>
      <c r="V65" s="254"/>
      <c r="W65" s="260"/>
      <c r="AB65" s="228" t="s">
        <v>522</v>
      </c>
      <c r="AC65" s="260"/>
    </row>
    <row r="66" spans="1:30" s="225" customFormat="1" ht="12" x14ac:dyDescent="0.2">
      <c r="A66" s="265"/>
      <c r="B66" s="264"/>
      <c r="C66" s="520" t="s">
        <v>523</v>
      </c>
      <c r="D66" s="520"/>
      <c r="E66" s="520"/>
      <c r="F66" s="266"/>
      <c r="G66" s="266"/>
      <c r="H66" s="266"/>
      <c r="I66" s="266"/>
      <c r="J66" s="267"/>
      <c r="K66" s="266"/>
      <c r="L66" s="267">
        <v>128.01</v>
      </c>
      <c r="M66" s="266"/>
      <c r="N66" s="268">
        <v>2496</v>
      </c>
      <c r="V66" s="254"/>
      <c r="W66" s="260"/>
      <c r="AA66" s="228" t="s">
        <v>523</v>
      </c>
      <c r="AC66" s="260"/>
    </row>
    <row r="67" spans="1:30" s="225" customFormat="1" ht="33.75" x14ac:dyDescent="0.2">
      <c r="A67" s="265"/>
      <c r="B67" s="264" t="s">
        <v>531</v>
      </c>
      <c r="C67" s="520" t="s">
        <v>532</v>
      </c>
      <c r="D67" s="520"/>
      <c r="E67" s="520"/>
      <c r="F67" s="266" t="s">
        <v>524</v>
      </c>
      <c r="G67" s="266" t="s">
        <v>533</v>
      </c>
      <c r="H67" s="266"/>
      <c r="I67" s="266" t="s">
        <v>533</v>
      </c>
      <c r="J67" s="267"/>
      <c r="K67" s="266"/>
      <c r="L67" s="267">
        <v>131.85</v>
      </c>
      <c r="M67" s="266"/>
      <c r="N67" s="268">
        <v>2571</v>
      </c>
      <c r="V67" s="254"/>
      <c r="W67" s="260"/>
      <c r="AA67" s="228" t="s">
        <v>532</v>
      </c>
      <c r="AC67" s="260"/>
    </row>
    <row r="68" spans="1:30" s="225" customFormat="1" ht="33.75" x14ac:dyDescent="0.2">
      <c r="A68" s="265"/>
      <c r="B68" s="264" t="s">
        <v>534</v>
      </c>
      <c r="C68" s="520" t="s">
        <v>535</v>
      </c>
      <c r="D68" s="520"/>
      <c r="E68" s="520"/>
      <c r="F68" s="266" t="s">
        <v>524</v>
      </c>
      <c r="G68" s="266" t="s">
        <v>536</v>
      </c>
      <c r="H68" s="266"/>
      <c r="I68" s="266" t="s">
        <v>536</v>
      </c>
      <c r="J68" s="267"/>
      <c r="K68" s="266"/>
      <c r="L68" s="267">
        <v>76.81</v>
      </c>
      <c r="M68" s="266"/>
      <c r="N68" s="268">
        <v>1498</v>
      </c>
      <c r="V68" s="254"/>
      <c r="W68" s="260"/>
      <c r="AA68" s="228" t="s">
        <v>535</v>
      </c>
      <c r="AC68" s="260"/>
    </row>
    <row r="69" spans="1:30" s="225" customFormat="1" ht="12" x14ac:dyDescent="0.2">
      <c r="A69" s="272"/>
      <c r="B69" s="273"/>
      <c r="C69" s="522" t="s">
        <v>526</v>
      </c>
      <c r="D69" s="522"/>
      <c r="E69" s="522"/>
      <c r="F69" s="257"/>
      <c r="G69" s="257"/>
      <c r="H69" s="257"/>
      <c r="I69" s="257"/>
      <c r="J69" s="258"/>
      <c r="K69" s="257"/>
      <c r="L69" s="258">
        <v>751.33</v>
      </c>
      <c r="M69" s="269"/>
      <c r="N69" s="259">
        <v>9234</v>
      </c>
      <c r="V69" s="254"/>
      <c r="W69" s="260"/>
      <c r="AC69" s="260" t="s">
        <v>526</v>
      </c>
    </row>
    <row r="70" spans="1:30" s="225" customFormat="1" ht="1.5" customHeight="1" x14ac:dyDescent="0.2">
      <c r="A70" s="275"/>
      <c r="B70" s="273"/>
      <c r="C70" s="273"/>
      <c r="D70" s="273"/>
      <c r="E70" s="273"/>
      <c r="F70" s="275"/>
      <c r="G70" s="275"/>
      <c r="H70" s="275"/>
      <c r="I70" s="275"/>
      <c r="J70" s="279"/>
      <c r="K70" s="275"/>
      <c r="L70" s="279"/>
      <c r="M70" s="266"/>
      <c r="N70" s="279"/>
      <c r="V70" s="254"/>
      <c r="W70" s="260"/>
      <c r="AC70" s="260"/>
    </row>
    <row r="71" spans="1:30" s="225" customFormat="1" ht="12" x14ac:dyDescent="0.2">
      <c r="A71" s="280"/>
      <c r="B71" s="281"/>
      <c r="C71" s="522" t="s">
        <v>808</v>
      </c>
      <c r="D71" s="522"/>
      <c r="E71" s="522"/>
      <c r="F71" s="522"/>
      <c r="G71" s="522"/>
      <c r="H71" s="522"/>
      <c r="I71" s="522"/>
      <c r="J71" s="522"/>
      <c r="K71" s="522"/>
      <c r="L71" s="282">
        <v>875.08</v>
      </c>
      <c r="M71" s="283"/>
      <c r="N71" s="284"/>
      <c r="V71" s="254"/>
      <c r="W71" s="260"/>
      <c r="AC71" s="260"/>
      <c r="AD71" s="260" t="s">
        <v>808</v>
      </c>
    </row>
    <row r="72" spans="1:30" s="225" customFormat="1" ht="12" x14ac:dyDescent="0.2">
      <c r="A72" s="523" t="s">
        <v>809</v>
      </c>
      <c r="B72" s="524"/>
      <c r="C72" s="524"/>
      <c r="D72" s="524"/>
      <c r="E72" s="524"/>
      <c r="F72" s="524"/>
      <c r="G72" s="524"/>
      <c r="H72" s="524"/>
      <c r="I72" s="524"/>
      <c r="J72" s="524"/>
      <c r="K72" s="524"/>
      <c r="L72" s="524"/>
      <c r="M72" s="524"/>
      <c r="N72" s="525"/>
      <c r="V72" s="254" t="s">
        <v>809</v>
      </c>
      <c r="W72" s="260"/>
      <c r="AC72" s="260"/>
      <c r="AD72" s="260"/>
    </row>
    <row r="73" spans="1:30" s="225" customFormat="1" ht="33.75" x14ac:dyDescent="0.2">
      <c r="A73" s="255" t="s">
        <v>60</v>
      </c>
      <c r="B73" s="256" t="s">
        <v>664</v>
      </c>
      <c r="C73" s="522" t="s">
        <v>665</v>
      </c>
      <c r="D73" s="522"/>
      <c r="E73" s="522"/>
      <c r="F73" s="257" t="s">
        <v>666</v>
      </c>
      <c r="G73" s="257"/>
      <c r="H73" s="257"/>
      <c r="I73" s="257" t="s">
        <v>52</v>
      </c>
      <c r="J73" s="258"/>
      <c r="K73" s="257"/>
      <c r="L73" s="258"/>
      <c r="M73" s="257"/>
      <c r="N73" s="259"/>
      <c r="V73" s="254"/>
      <c r="W73" s="260" t="s">
        <v>665</v>
      </c>
      <c r="AC73" s="260"/>
      <c r="AD73" s="260"/>
    </row>
    <row r="74" spans="1:30" s="225" customFormat="1" ht="12" x14ac:dyDescent="0.2">
      <c r="A74" s="261"/>
      <c r="B74" s="262"/>
      <c r="C74" s="520" t="s">
        <v>810</v>
      </c>
      <c r="D74" s="520"/>
      <c r="E74" s="520"/>
      <c r="F74" s="520"/>
      <c r="G74" s="520"/>
      <c r="H74" s="520"/>
      <c r="I74" s="520"/>
      <c r="J74" s="520"/>
      <c r="K74" s="520"/>
      <c r="L74" s="520"/>
      <c r="M74" s="520"/>
      <c r="N74" s="526"/>
      <c r="V74" s="254"/>
      <c r="W74" s="260"/>
      <c r="X74" s="228" t="s">
        <v>810</v>
      </c>
      <c r="AC74" s="260"/>
      <c r="AD74" s="260"/>
    </row>
    <row r="75" spans="1:30" s="225" customFormat="1" ht="33.75" x14ac:dyDescent="0.2">
      <c r="A75" s="263"/>
      <c r="B75" s="264" t="s">
        <v>513</v>
      </c>
      <c r="C75" s="520" t="s">
        <v>514</v>
      </c>
      <c r="D75" s="520"/>
      <c r="E75" s="520"/>
      <c r="F75" s="520"/>
      <c r="G75" s="520"/>
      <c r="H75" s="520"/>
      <c r="I75" s="520"/>
      <c r="J75" s="520"/>
      <c r="K75" s="520"/>
      <c r="L75" s="520"/>
      <c r="M75" s="520"/>
      <c r="N75" s="526"/>
      <c r="V75" s="254"/>
      <c r="W75" s="260"/>
      <c r="Y75" s="228" t="s">
        <v>514</v>
      </c>
      <c r="AC75" s="260"/>
      <c r="AD75" s="260"/>
    </row>
    <row r="76" spans="1:30" s="225" customFormat="1" ht="22.5" x14ac:dyDescent="0.2">
      <c r="A76" s="263"/>
      <c r="B76" s="264" t="s">
        <v>515</v>
      </c>
      <c r="C76" s="520" t="s">
        <v>516</v>
      </c>
      <c r="D76" s="520"/>
      <c r="E76" s="520"/>
      <c r="F76" s="520"/>
      <c r="G76" s="520"/>
      <c r="H76" s="520"/>
      <c r="I76" s="520"/>
      <c r="J76" s="520"/>
      <c r="K76" s="520"/>
      <c r="L76" s="520"/>
      <c r="M76" s="520"/>
      <c r="N76" s="526"/>
      <c r="V76" s="254"/>
      <c r="W76" s="260"/>
      <c r="Y76" s="228" t="s">
        <v>516</v>
      </c>
      <c r="AC76" s="260"/>
      <c r="AD76" s="260"/>
    </row>
    <row r="77" spans="1:30" s="225" customFormat="1" ht="12" x14ac:dyDescent="0.2">
      <c r="A77" s="265"/>
      <c r="B77" s="264" t="s">
        <v>62</v>
      </c>
      <c r="C77" s="520" t="s">
        <v>517</v>
      </c>
      <c r="D77" s="520"/>
      <c r="E77" s="520"/>
      <c r="F77" s="266"/>
      <c r="G77" s="266"/>
      <c r="H77" s="266"/>
      <c r="I77" s="266"/>
      <c r="J77" s="267">
        <v>4.55</v>
      </c>
      <c r="K77" s="266" t="s">
        <v>518</v>
      </c>
      <c r="L77" s="267">
        <v>50.23</v>
      </c>
      <c r="M77" s="266" t="s">
        <v>519</v>
      </c>
      <c r="N77" s="268">
        <v>979</v>
      </c>
      <c r="V77" s="254"/>
      <c r="W77" s="260"/>
      <c r="Z77" s="228" t="s">
        <v>517</v>
      </c>
      <c r="AC77" s="260"/>
      <c r="AD77" s="260"/>
    </row>
    <row r="78" spans="1:30" s="225" customFormat="1" ht="12" x14ac:dyDescent="0.2">
      <c r="A78" s="265"/>
      <c r="B78" s="264" t="s">
        <v>61</v>
      </c>
      <c r="C78" s="520" t="s">
        <v>527</v>
      </c>
      <c r="D78" s="520"/>
      <c r="E78" s="520"/>
      <c r="F78" s="266"/>
      <c r="G78" s="266"/>
      <c r="H78" s="266"/>
      <c r="I78" s="266"/>
      <c r="J78" s="267">
        <v>49.56</v>
      </c>
      <c r="K78" s="266" t="s">
        <v>518</v>
      </c>
      <c r="L78" s="267">
        <v>547.14</v>
      </c>
      <c r="M78" s="266" t="s">
        <v>796</v>
      </c>
      <c r="N78" s="268">
        <v>4306</v>
      </c>
      <c r="V78" s="254"/>
      <c r="W78" s="260"/>
      <c r="Z78" s="228" t="s">
        <v>527</v>
      </c>
      <c r="AC78" s="260"/>
      <c r="AD78" s="260"/>
    </row>
    <row r="79" spans="1:30" s="225" customFormat="1" ht="12" x14ac:dyDescent="0.2">
      <c r="A79" s="265"/>
      <c r="B79" s="264" t="s">
        <v>60</v>
      </c>
      <c r="C79" s="520" t="s">
        <v>528</v>
      </c>
      <c r="D79" s="520"/>
      <c r="E79" s="520"/>
      <c r="F79" s="266"/>
      <c r="G79" s="266"/>
      <c r="H79" s="266"/>
      <c r="I79" s="266"/>
      <c r="J79" s="267">
        <v>7.84</v>
      </c>
      <c r="K79" s="266" t="s">
        <v>518</v>
      </c>
      <c r="L79" s="267">
        <v>86.55</v>
      </c>
      <c r="M79" s="266" t="s">
        <v>519</v>
      </c>
      <c r="N79" s="268">
        <v>1688</v>
      </c>
      <c r="V79" s="254"/>
      <c r="W79" s="260"/>
      <c r="Z79" s="228" t="s">
        <v>528</v>
      </c>
      <c r="AC79" s="260"/>
      <c r="AD79" s="260"/>
    </row>
    <row r="80" spans="1:30" s="225" customFormat="1" ht="12" x14ac:dyDescent="0.2">
      <c r="A80" s="265"/>
      <c r="B80" s="264"/>
      <c r="C80" s="520" t="s">
        <v>520</v>
      </c>
      <c r="D80" s="520"/>
      <c r="E80" s="520"/>
      <c r="F80" s="266" t="s">
        <v>521</v>
      </c>
      <c r="G80" s="266" t="s">
        <v>806</v>
      </c>
      <c r="H80" s="266" t="s">
        <v>518</v>
      </c>
      <c r="I80" s="266" t="s">
        <v>811</v>
      </c>
      <c r="J80" s="267"/>
      <c r="K80" s="266"/>
      <c r="L80" s="267"/>
      <c r="M80" s="266"/>
      <c r="N80" s="268"/>
      <c r="V80" s="254"/>
      <c r="W80" s="260"/>
      <c r="AA80" s="228" t="s">
        <v>520</v>
      </c>
      <c r="AC80" s="260"/>
      <c r="AD80" s="260"/>
    </row>
    <row r="81" spans="1:30" s="225" customFormat="1" ht="12" x14ac:dyDescent="0.2">
      <c r="A81" s="265"/>
      <c r="B81" s="264"/>
      <c r="C81" s="520" t="s">
        <v>530</v>
      </c>
      <c r="D81" s="520"/>
      <c r="E81" s="520"/>
      <c r="F81" s="266" t="s">
        <v>521</v>
      </c>
      <c r="G81" s="266" t="s">
        <v>812</v>
      </c>
      <c r="H81" s="266" t="s">
        <v>518</v>
      </c>
      <c r="I81" s="266" t="s">
        <v>813</v>
      </c>
      <c r="J81" s="267"/>
      <c r="K81" s="266"/>
      <c r="L81" s="267"/>
      <c r="M81" s="266"/>
      <c r="N81" s="268"/>
      <c r="V81" s="254"/>
      <c r="W81" s="260"/>
      <c r="AA81" s="228" t="s">
        <v>530</v>
      </c>
      <c r="AC81" s="260"/>
      <c r="AD81" s="260"/>
    </row>
    <row r="82" spans="1:30" s="225" customFormat="1" ht="12" x14ac:dyDescent="0.2">
      <c r="A82" s="265"/>
      <c r="B82" s="264"/>
      <c r="C82" s="527" t="s">
        <v>522</v>
      </c>
      <c r="D82" s="527"/>
      <c r="E82" s="527"/>
      <c r="F82" s="269"/>
      <c r="G82" s="269"/>
      <c r="H82" s="269"/>
      <c r="I82" s="269"/>
      <c r="J82" s="270">
        <v>54.11</v>
      </c>
      <c r="K82" s="269"/>
      <c r="L82" s="270">
        <v>597.37</v>
      </c>
      <c r="M82" s="269"/>
      <c r="N82" s="271"/>
      <c r="V82" s="254"/>
      <c r="W82" s="260"/>
      <c r="AB82" s="228" t="s">
        <v>522</v>
      </c>
      <c r="AC82" s="260"/>
      <c r="AD82" s="260"/>
    </row>
    <row r="83" spans="1:30" s="225" customFormat="1" ht="12" x14ac:dyDescent="0.2">
      <c r="A83" s="265"/>
      <c r="B83" s="264"/>
      <c r="C83" s="520" t="s">
        <v>523</v>
      </c>
      <c r="D83" s="520"/>
      <c r="E83" s="520"/>
      <c r="F83" s="266"/>
      <c r="G83" s="266"/>
      <c r="H83" s="266"/>
      <c r="I83" s="266"/>
      <c r="J83" s="267"/>
      <c r="K83" s="266"/>
      <c r="L83" s="267">
        <v>136.78</v>
      </c>
      <c r="M83" s="266"/>
      <c r="N83" s="268">
        <v>2667</v>
      </c>
      <c r="V83" s="254"/>
      <c r="W83" s="260"/>
      <c r="AA83" s="228" t="s">
        <v>523</v>
      </c>
      <c r="AC83" s="260"/>
      <c r="AD83" s="260"/>
    </row>
    <row r="84" spans="1:30" s="225" customFormat="1" ht="33.75" x14ac:dyDescent="0.2">
      <c r="A84" s="265"/>
      <c r="B84" s="264" t="s">
        <v>531</v>
      </c>
      <c r="C84" s="520" t="s">
        <v>532</v>
      </c>
      <c r="D84" s="520"/>
      <c r="E84" s="520"/>
      <c r="F84" s="266" t="s">
        <v>524</v>
      </c>
      <c r="G84" s="266" t="s">
        <v>533</v>
      </c>
      <c r="H84" s="266"/>
      <c r="I84" s="266" t="s">
        <v>533</v>
      </c>
      <c r="J84" s="267"/>
      <c r="K84" s="266"/>
      <c r="L84" s="267">
        <v>140.88</v>
      </c>
      <c r="M84" s="266"/>
      <c r="N84" s="268">
        <v>2747</v>
      </c>
      <c r="V84" s="254"/>
      <c r="W84" s="260"/>
      <c r="AA84" s="228" t="s">
        <v>532</v>
      </c>
      <c r="AC84" s="260"/>
      <c r="AD84" s="260"/>
    </row>
    <row r="85" spans="1:30" s="225" customFormat="1" ht="33.75" x14ac:dyDescent="0.2">
      <c r="A85" s="265"/>
      <c r="B85" s="264" t="s">
        <v>534</v>
      </c>
      <c r="C85" s="520" t="s">
        <v>535</v>
      </c>
      <c r="D85" s="520"/>
      <c r="E85" s="520"/>
      <c r="F85" s="266" t="s">
        <v>524</v>
      </c>
      <c r="G85" s="266" t="s">
        <v>536</v>
      </c>
      <c r="H85" s="266"/>
      <c r="I85" s="266" t="s">
        <v>536</v>
      </c>
      <c r="J85" s="267"/>
      <c r="K85" s="266"/>
      <c r="L85" s="267">
        <v>82.07</v>
      </c>
      <c r="M85" s="266"/>
      <c r="N85" s="268">
        <v>1600</v>
      </c>
      <c r="V85" s="254"/>
      <c r="W85" s="260"/>
      <c r="AA85" s="228" t="s">
        <v>535</v>
      </c>
      <c r="AC85" s="260"/>
      <c r="AD85" s="260"/>
    </row>
    <row r="86" spans="1:30" s="225" customFormat="1" ht="12" x14ac:dyDescent="0.2">
      <c r="A86" s="272"/>
      <c r="B86" s="273"/>
      <c r="C86" s="522" t="s">
        <v>526</v>
      </c>
      <c r="D86" s="522"/>
      <c r="E86" s="522"/>
      <c r="F86" s="257"/>
      <c r="G86" s="257"/>
      <c r="H86" s="257"/>
      <c r="I86" s="257"/>
      <c r="J86" s="258"/>
      <c r="K86" s="257"/>
      <c r="L86" s="258">
        <v>820.32</v>
      </c>
      <c r="M86" s="269"/>
      <c r="N86" s="259">
        <v>9632</v>
      </c>
      <c r="V86" s="254"/>
      <c r="W86" s="260"/>
      <c r="AC86" s="260" t="s">
        <v>526</v>
      </c>
      <c r="AD86" s="260"/>
    </row>
    <row r="87" spans="1:30" s="225" customFormat="1" ht="45" x14ac:dyDescent="0.2">
      <c r="A87" s="255" t="s">
        <v>59</v>
      </c>
      <c r="B87" s="256" t="s">
        <v>668</v>
      </c>
      <c r="C87" s="522" t="s">
        <v>669</v>
      </c>
      <c r="D87" s="522"/>
      <c r="E87" s="522"/>
      <c r="F87" s="257" t="s">
        <v>666</v>
      </c>
      <c r="G87" s="257"/>
      <c r="H87" s="257"/>
      <c r="I87" s="257" t="s">
        <v>56</v>
      </c>
      <c r="J87" s="258"/>
      <c r="K87" s="257"/>
      <c r="L87" s="258"/>
      <c r="M87" s="257"/>
      <c r="N87" s="259"/>
      <c r="V87" s="254"/>
      <c r="W87" s="260" t="s">
        <v>669</v>
      </c>
      <c r="AC87" s="260"/>
      <c r="AD87" s="260"/>
    </row>
    <row r="88" spans="1:30" s="225" customFormat="1" ht="12" x14ac:dyDescent="0.2">
      <c r="A88" s="261"/>
      <c r="B88" s="262"/>
      <c r="C88" s="520" t="s">
        <v>804</v>
      </c>
      <c r="D88" s="520"/>
      <c r="E88" s="520"/>
      <c r="F88" s="520"/>
      <c r="G88" s="520"/>
      <c r="H88" s="520"/>
      <c r="I88" s="520"/>
      <c r="J88" s="520"/>
      <c r="K88" s="520"/>
      <c r="L88" s="520"/>
      <c r="M88" s="520"/>
      <c r="N88" s="526"/>
      <c r="V88" s="254"/>
      <c r="W88" s="260"/>
      <c r="X88" s="228" t="s">
        <v>804</v>
      </c>
      <c r="AC88" s="260"/>
      <c r="AD88" s="260"/>
    </row>
    <row r="89" spans="1:30" s="225" customFormat="1" ht="33.75" x14ac:dyDescent="0.2">
      <c r="A89" s="263"/>
      <c r="B89" s="264" t="s">
        <v>513</v>
      </c>
      <c r="C89" s="520" t="s">
        <v>514</v>
      </c>
      <c r="D89" s="520"/>
      <c r="E89" s="520"/>
      <c r="F89" s="520"/>
      <c r="G89" s="520"/>
      <c r="H89" s="520"/>
      <c r="I89" s="520"/>
      <c r="J89" s="520"/>
      <c r="K89" s="520"/>
      <c r="L89" s="520"/>
      <c r="M89" s="520"/>
      <c r="N89" s="526"/>
      <c r="V89" s="254"/>
      <c r="W89" s="260"/>
      <c r="Y89" s="228" t="s">
        <v>514</v>
      </c>
      <c r="AC89" s="260"/>
      <c r="AD89" s="260"/>
    </row>
    <row r="90" spans="1:30" s="225" customFormat="1" ht="22.5" x14ac:dyDescent="0.2">
      <c r="A90" s="263"/>
      <c r="B90" s="264" t="s">
        <v>515</v>
      </c>
      <c r="C90" s="520" t="s">
        <v>516</v>
      </c>
      <c r="D90" s="520"/>
      <c r="E90" s="520"/>
      <c r="F90" s="520"/>
      <c r="G90" s="520"/>
      <c r="H90" s="520"/>
      <c r="I90" s="520"/>
      <c r="J90" s="520"/>
      <c r="K90" s="520"/>
      <c r="L90" s="520"/>
      <c r="M90" s="520"/>
      <c r="N90" s="526"/>
      <c r="V90" s="254"/>
      <c r="W90" s="260"/>
      <c r="Y90" s="228" t="s">
        <v>516</v>
      </c>
      <c r="AC90" s="260"/>
      <c r="AD90" s="260"/>
    </row>
    <row r="91" spans="1:30" s="225" customFormat="1" ht="12" x14ac:dyDescent="0.2">
      <c r="A91" s="265"/>
      <c r="B91" s="264" t="s">
        <v>62</v>
      </c>
      <c r="C91" s="520" t="s">
        <v>517</v>
      </c>
      <c r="D91" s="520"/>
      <c r="E91" s="520"/>
      <c r="F91" s="266"/>
      <c r="G91" s="266"/>
      <c r="H91" s="266"/>
      <c r="I91" s="266"/>
      <c r="J91" s="267">
        <v>2.58</v>
      </c>
      <c r="K91" s="266" t="s">
        <v>518</v>
      </c>
      <c r="L91" s="267">
        <v>21.36</v>
      </c>
      <c r="M91" s="266" t="s">
        <v>519</v>
      </c>
      <c r="N91" s="268">
        <v>417</v>
      </c>
      <c r="V91" s="254"/>
      <c r="W91" s="260"/>
      <c r="Z91" s="228" t="s">
        <v>517</v>
      </c>
      <c r="AC91" s="260"/>
      <c r="AD91" s="260"/>
    </row>
    <row r="92" spans="1:30" s="225" customFormat="1" ht="12" x14ac:dyDescent="0.2">
      <c r="A92" s="265"/>
      <c r="B92" s="264" t="s">
        <v>61</v>
      </c>
      <c r="C92" s="520" t="s">
        <v>527</v>
      </c>
      <c r="D92" s="520"/>
      <c r="E92" s="520"/>
      <c r="F92" s="266"/>
      <c r="G92" s="266"/>
      <c r="H92" s="266"/>
      <c r="I92" s="266"/>
      <c r="J92" s="267">
        <v>12.81</v>
      </c>
      <c r="K92" s="266" t="s">
        <v>518</v>
      </c>
      <c r="L92" s="267">
        <v>106.07</v>
      </c>
      <c r="M92" s="266" t="s">
        <v>796</v>
      </c>
      <c r="N92" s="268">
        <v>835</v>
      </c>
      <c r="V92" s="254"/>
      <c r="W92" s="260"/>
      <c r="Z92" s="228" t="s">
        <v>527</v>
      </c>
      <c r="AC92" s="260"/>
      <c r="AD92" s="260"/>
    </row>
    <row r="93" spans="1:30" s="225" customFormat="1" ht="12" x14ac:dyDescent="0.2">
      <c r="A93" s="265"/>
      <c r="B93" s="264" t="s">
        <v>60</v>
      </c>
      <c r="C93" s="520" t="s">
        <v>528</v>
      </c>
      <c r="D93" s="520"/>
      <c r="E93" s="520"/>
      <c r="F93" s="266"/>
      <c r="G93" s="266"/>
      <c r="H93" s="266"/>
      <c r="I93" s="266"/>
      <c r="J93" s="267">
        <v>2.29</v>
      </c>
      <c r="K93" s="266" t="s">
        <v>518</v>
      </c>
      <c r="L93" s="267">
        <v>18.96</v>
      </c>
      <c r="M93" s="266" t="s">
        <v>519</v>
      </c>
      <c r="N93" s="268">
        <v>370</v>
      </c>
      <c r="V93" s="254"/>
      <c r="W93" s="260"/>
      <c r="Z93" s="228" t="s">
        <v>528</v>
      </c>
      <c r="AC93" s="260"/>
      <c r="AD93" s="260"/>
    </row>
    <row r="94" spans="1:30" s="225" customFormat="1" ht="12" x14ac:dyDescent="0.2">
      <c r="A94" s="265"/>
      <c r="B94" s="264"/>
      <c r="C94" s="520" t="s">
        <v>520</v>
      </c>
      <c r="D94" s="520"/>
      <c r="E94" s="520"/>
      <c r="F94" s="266" t="s">
        <v>521</v>
      </c>
      <c r="G94" s="266" t="s">
        <v>814</v>
      </c>
      <c r="H94" s="266" t="s">
        <v>518</v>
      </c>
      <c r="I94" s="266" t="s">
        <v>815</v>
      </c>
      <c r="J94" s="267"/>
      <c r="K94" s="266"/>
      <c r="L94" s="267"/>
      <c r="M94" s="266"/>
      <c r="N94" s="268"/>
      <c r="V94" s="254"/>
      <c r="W94" s="260"/>
      <c r="AA94" s="228" t="s">
        <v>520</v>
      </c>
      <c r="AC94" s="260"/>
      <c r="AD94" s="260"/>
    </row>
    <row r="95" spans="1:30" s="225" customFormat="1" ht="12" x14ac:dyDescent="0.2">
      <c r="A95" s="265"/>
      <c r="B95" s="264"/>
      <c r="C95" s="520" t="s">
        <v>530</v>
      </c>
      <c r="D95" s="520"/>
      <c r="E95" s="520"/>
      <c r="F95" s="266" t="s">
        <v>521</v>
      </c>
      <c r="G95" s="266" t="s">
        <v>791</v>
      </c>
      <c r="H95" s="266" t="s">
        <v>518</v>
      </c>
      <c r="I95" s="266" t="s">
        <v>816</v>
      </c>
      <c r="J95" s="267"/>
      <c r="K95" s="266"/>
      <c r="L95" s="267"/>
      <c r="M95" s="266"/>
      <c r="N95" s="268"/>
      <c r="V95" s="254"/>
      <c r="W95" s="260"/>
      <c r="AA95" s="228" t="s">
        <v>530</v>
      </c>
      <c r="AC95" s="260"/>
      <c r="AD95" s="260"/>
    </row>
    <row r="96" spans="1:30" s="225" customFormat="1" ht="12" x14ac:dyDescent="0.2">
      <c r="A96" s="265"/>
      <c r="B96" s="264"/>
      <c r="C96" s="527" t="s">
        <v>522</v>
      </c>
      <c r="D96" s="527"/>
      <c r="E96" s="527"/>
      <c r="F96" s="269"/>
      <c r="G96" s="269"/>
      <c r="H96" s="269"/>
      <c r="I96" s="269"/>
      <c r="J96" s="270">
        <v>15.39</v>
      </c>
      <c r="K96" s="269"/>
      <c r="L96" s="270">
        <v>127.43</v>
      </c>
      <c r="M96" s="269"/>
      <c r="N96" s="271"/>
      <c r="V96" s="254"/>
      <c r="W96" s="260"/>
      <c r="AB96" s="228" t="s">
        <v>522</v>
      </c>
      <c r="AC96" s="260"/>
      <c r="AD96" s="260"/>
    </row>
    <row r="97" spans="1:30" s="225" customFormat="1" ht="12" x14ac:dyDescent="0.2">
      <c r="A97" s="265"/>
      <c r="B97" s="264"/>
      <c r="C97" s="520" t="s">
        <v>523</v>
      </c>
      <c r="D97" s="520"/>
      <c r="E97" s="520"/>
      <c r="F97" s="266"/>
      <c r="G97" s="266"/>
      <c r="H97" s="266"/>
      <c r="I97" s="266"/>
      <c r="J97" s="267"/>
      <c r="K97" s="266"/>
      <c r="L97" s="267">
        <v>40.32</v>
      </c>
      <c r="M97" s="266"/>
      <c r="N97" s="268">
        <v>787</v>
      </c>
      <c r="V97" s="254"/>
      <c r="W97" s="260"/>
      <c r="AA97" s="228" t="s">
        <v>523</v>
      </c>
      <c r="AC97" s="260"/>
      <c r="AD97" s="260"/>
    </row>
    <row r="98" spans="1:30" s="225" customFormat="1" ht="33.75" x14ac:dyDescent="0.2">
      <c r="A98" s="265"/>
      <c r="B98" s="264" t="s">
        <v>531</v>
      </c>
      <c r="C98" s="520" t="s">
        <v>532</v>
      </c>
      <c r="D98" s="520"/>
      <c r="E98" s="520"/>
      <c r="F98" s="266" t="s">
        <v>524</v>
      </c>
      <c r="G98" s="266" t="s">
        <v>533</v>
      </c>
      <c r="H98" s="266"/>
      <c r="I98" s="266" t="s">
        <v>533</v>
      </c>
      <c r="J98" s="267"/>
      <c r="K98" s="266"/>
      <c r="L98" s="267">
        <v>41.53</v>
      </c>
      <c r="M98" s="266"/>
      <c r="N98" s="268">
        <v>811</v>
      </c>
      <c r="V98" s="254"/>
      <c r="W98" s="260"/>
      <c r="AA98" s="228" t="s">
        <v>532</v>
      </c>
      <c r="AC98" s="260"/>
      <c r="AD98" s="260"/>
    </row>
    <row r="99" spans="1:30" s="225" customFormat="1" ht="33.75" x14ac:dyDescent="0.2">
      <c r="A99" s="265"/>
      <c r="B99" s="264" t="s">
        <v>534</v>
      </c>
      <c r="C99" s="520" t="s">
        <v>535</v>
      </c>
      <c r="D99" s="520"/>
      <c r="E99" s="520"/>
      <c r="F99" s="266" t="s">
        <v>524</v>
      </c>
      <c r="G99" s="266" t="s">
        <v>536</v>
      </c>
      <c r="H99" s="266"/>
      <c r="I99" s="266" t="s">
        <v>536</v>
      </c>
      <c r="J99" s="267"/>
      <c r="K99" s="266"/>
      <c r="L99" s="267">
        <v>24.19</v>
      </c>
      <c r="M99" s="266"/>
      <c r="N99" s="268">
        <v>472</v>
      </c>
      <c r="V99" s="254"/>
      <c r="W99" s="260"/>
      <c r="AA99" s="228" t="s">
        <v>535</v>
      </c>
      <c r="AC99" s="260"/>
      <c r="AD99" s="260"/>
    </row>
    <row r="100" spans="1:30" s="225" customFormat="1" ht="12" x14ac:dyDescent="0.2">
      <c r="A100" s="272"/>
      <c r="B100" s="273"/>
      <c r="C100" s="522" t="s">
        <v>526</v>
      </c>
      <c r="D100" s="522"/>
      <c r="E100" s="522"/>
      <c r="F100" s="257"/>
      <c r="G100" s="257"/>
      <c r="H100" s="257"/>
      <c r="I100" s="257"/>
      <c r="J100" s="258"/>
      <c r="K100" s="257"/>
      <c r="L100" s="258">
        <v>193.15</v>
      </c>
      <c r="M100" s="269"/>
      <c r="N100" s="259">
        <v>2535</v>
      </c>
      <c r="V100" s="254"/>
      <c r="W100" s="260"/>
      <c r="AC100" s="260" t="s">
        <v>526</v>
      </c>
      <c r="AD100" s="260"/>
    </row>
    <row r="101" spans="1:30" s="225" customFormat="1" ht="33.75" x14ac:dyDescent="0.2">
      <c r="A101" s="255" t="s">
        <v>57</v>
      </c>
      <c r="B101" s="256" t="s">
        <v>671</v>
      </c>
      <c r="C101" s="522" t="s">
        <v>672</v>
      </c>
      <c r="D101" s="522"/>
      <c r="E101" s="522"/>
      <c r="F101" s="257" t="s">
        <v>666</v>
      </c>
      <c r="G101" s="257"/>
      <c r="H101" s="257"/>
      <c r="I101" s="257" t="s">
        <v>62</v>
      </c>
      <c r="J101" s="258"/>
      <c r="K101" s="257"/>
      <c r="L101" s="258"/>
      <c r="M101" s="257"/>
      <c r="N101" s="259"/>
      <c r="V101" s="254"/>
      <c r="W101" s="260" t="s">
        <v>672</v>
      </c>
      <c r="AC101" s="260"/>
      <c r="AD101" s="260"/>
    </row>
    <row r="102" spans="1:30" s="225" customFormat="1" ht="33.75" x14ac:dyDescent="0.2">
      <c r="A102" s="263"/>
      <c r="B102" s="264" t="s">
        <v>513</v>
      </c>
      <c r="C102" s="520" t="s">
        <v>514</v>
      </c>
      <c r="D102" s="520"/>
      <c r="E102" s="520"/>
      <c r="F102" s="520"/>
      <c r="G102" s="520"/>
      <c r="H102" s="520"/>
      <c r="I102" s="520"/>
      <c r="J102" s="520"/>
      <c r="K102" s="520"/>
      <c r="L102" s="520"/>
      <c r="M102" s="520"/>
      <c r="N102" s="526"/>
      <c r="V102" s="254"/>
      <c r="W102" s="260"/>
      <c r="Y102" s="228" t="s">
        <v>514</v>
      </c>
      <c r="AC102" s="260"/>
      <c r="AD102" s="260"/>
    </row>
    <row r="103" spans="1:30" s="225" customFormat="1" ht="22.5" x14ac:dyDescent="0.2">
      <c r="A103" s="263"/>
      <c r="B103" s="264" t="s">
        <v>515</v>
      </c>
      <c r="C103" s="520" t="s">
        <v>516</v>
      </c>
      <c r="D103" s="520"/>
      <c r="E103" s="520"/>
      <c r="F103" s="520"/>
      <c r="G103" s="520"/>
      <c r="H103" s="520"/>
      <c r="I103" s="520"/>
      <c r="J103" s="520"/>
      <c r="K103" s="520"/>
      <c r="L103" s="520"/>
      <c r="M103" s="520"/>
      <c r="N103" s="526"/>
      <c r="V103" s="254"/>
      <c r="W103" s="260"/>
      <c r="Y103" s="228" t="s">
        <v>516</v>
      </c>
      <c r="AC103" s="260"/>
      <c r="AD103" s="260"/>
    </row>
    <row r="104" spans="1:30" s="225" customFormat="1" ht="12" x14ac:dyDescent="0.2">
      <c r="A104" s="265"/>
      <c r="B104" s="264" t="s">
        <v>62</v>
      </c>
      <c r="C104" s="520" t="s">
        <v>517</v>
      </c>
      <c r="D104" s="520"/>
      <c r="E104" s="520"/>
      <c r="F104" s="266"/>
      <c r="G104" s="266"/>
      <c r="H104" s="266"/>
      <c r="I104" s="266"/>
      <c r="J104" s="267">
        <v>3.1</v>
      </c>
      <c r="K104" s="266" t="s">
        <v>518</v>
      </c>
      <c r="L104" s="267">
        <v>4.28</v>
      </c>
      <c r="M104" s="266" t="s">
        <v>519</v>
      </c>
      <c r="N104" s="268">
        <v>83</v>
      </c>
      <c r="V104" s="254"/>
      <c r="W104" s="260"/>
      <c r="Z104" s="228" t="s">
        <v>517</v>
      </c>
      <c r="AC104" s="260"/>
      <c r="AD104" s="260"/>
    </row>
    <row r="105" spans="1:30" s="225" customFormat="1" ht="12" x14ac:dyDescent="0.2">
      <c r="A105" s="265"/>
      <c r="B105" s="264" t="s">
        <v>61</v>
      </c>
      <c r="C105" s="520" t="s">
        <v>527</v>
      </c>
      <c r="D105" s="520"/>
      <c r="E105" s="520"/>
      <c r="F105" s="266"/>
      <c r="G105" s="266"/>
      <c r="H105" s="266"/>
      <c r="I105" s="266"/>
      <c r="J105" s="267">
        <v>14.64</v>
      </c>
      <c r="K105" s="266" t="s">
        <v>518</v>
      </c>
      <c r="L105" s="267">
        <v>20.2</v>
      </c>
      <c r="M105" s="266" t="s">
        <v>796</v>
      </c>
      <c r="N105" s="268">
        <v>159</v>
      </c>
      <c r="V105" s="254"/>
      <c r="W105" s="260"/>
      <c r="Z105" s="228" t="s">
        <v>527</v>
      </c>
      <c r="AC105" s="260"/>
      <c r="AD105" s="260"/>
    </row>
    <row r="106" spans="1:30" s="225" customFormat="1" ht="12" x14ac:dyDescent="0.2">
      <c r="A106" s="265"/>
      <c r="B106" s="264" t="s">
        <v>60</v>
      </c>
      <c r="C106" s="520" t="s">
        <v>528</v>
      </c>
      <c r="D106" s="520"/>
      <c r="E106" s="520"/>
      <c r="F106" s="266"/>
      <c r="G106" s="266"/>
      <c r="H106" s="266"/>
      <c r="I106" s="266"/>
      <c r="J106" s="267">
        <v>2.61</v>
      </c>
      <c r="K106" s="266" t="s">
        <v>518</v>
      </c>
      <c r="L106" s="267">
        <v>3.6</v>
      </c>
      <c r="M106" s="266" t="s">
        <v>519</v>
      </c>
      <c r="N106" s="268">
        <v>70</v>
      </c>
      <c r="V106" s="254"/>
      <c r="W106" s="260"/>
      <c r="Z106" s="228" t="s">
        <v>528</v>
      </c>
      <c r="AC106" s="260"/>
      <c r="AD106" s="260"/>
    </row>
    <row r="107" spans="1:30" s="225" customFormat="1" ht="12" x14ac:dyDescent="0.2">
      <c r="A107" s="265"/>
      <c r="B107" s="264"/>
      <c r="C107" s="520" t="s">
        <v>520</v>
      </c>
      <c r="D107" s="520"/>
      <c r="E107" s="520"/>
      <c r="F107" s="266" t="s">
        <v>521</v>
      </c>
      <c r="G107" s="266" t="s">
        <v>817</v>
      </c>
      <c r="H107" s="266" t="s">
        <v>518</v>
      </c>
      <c r="I107" s="266" t="s">
        <v>818</v>
      </c>
      <c r="J107" s="267"/>
      <c r="K107" s="266"/>
      <c r="L107" s="267"/>
      <c r="M107" s="266"/>
      <c r="N107" s="268"/>
      <c r="V107" s="254"/>
      <c r="W107" s="260"/>
      <c r="AA107" s="228" t="s">
        <v>520</v>
      </c>
      <c r="AC107" s="260"/>
      <c r="AD107" s="260"/>
    </row>
    <row r="108" spans="1:30" s="225" customFormat="1" ht="12" x14ac:dyDescent="0.2">
      <c r="A108" s="265"/>
      <c r="B108" s="264"/>
      <c r="C108" s="520" t="s">
        <v>530</v>
      </c>
      <c r="D108" s="520"/>
      <c r="E108" s="520"/>
      <c r="F108" s="266" t="s">
        <v>521</v>
      </c>
      <c r="G108" s="266" t="s">
        <v>819</v>
      </c>
      <c r="H108" s="266" t="s">
        <v>518</v>
      </c>
      <c r="I108" s="266" t="s">
        <v>820</v>
      </c>
      <c r="J108" s="267"/>
      <c r="K108" s="266"/>
      <c r="L108" s="267"/>
      <c r="M108" s="266"/>
      <c r="N108" s="268"/>
      <c r="V108" s="254"/>
      <c r="W108" s="260"/>
      <c r="AA108" s="228" t="s">
        <v>530</v>
      </c>
      <c r="AC108" s="260"/>
      <c r="AD108" s="260"/>
    </row>
    <row r="109" spans="1:30" s="225" customFormat="1" ht="12" x14ac:dyDescent="0.2">
      <c r="A109" s="265"/>
      <c r="B109" s="264"/>
      <c r="C109" s="527" t="s">
        <v>522</v>
      </c>
      <c r="D109" s="527"/>
      <c r="E109" s="527"/>
      <c r="F109" s="269"/>
      <c r="G109" s="269"/>
      <c r="H109" s="269"/>
      <c r="I109" s="269"/>
      <c r="J109" s="270">
        <v>17.739999999999998</v>
      </c>
      <c r="K109" s="269"/>
      <c r="L109" s="270">
        <v>24.48</v>
      </c>
      <c r="M109" s="269"/>
      <c r="N109" s="271"/>
      <c r="V109" s="254"/>
      <c r="W109" s="260"/>
      <c r="AB109" s="228" t="s">
        <v>522</v>
      </c>
      <c r="AC109" s="260"/>
      <c r="AD109" s="260"/>
    </row>
    <row r="110" spans="1:30" s="225" customFormat="1" ht="12" x14ac:dyDescent="0.2">
      <c r="A110" s="265"/>
      <c r="B110" s="264"/>
      <c r="C110" s="520" t="s">
        <v>523</v>
      </c>
      <c r="D110" s="520"/>
      <c r="E110" s="520"/>
      <c r="F110" s="266"/>
      <c r="G110" s="266"/>
      <c r="H110" s="266"/>
      <c r="I110" s="266"/>
      <c r="J110" s="267"/>
      <c r="K110" s="266"/>
      <c r="L110" s="267">
        <v>7.88</v>
      </c>
      <c r="M110" s="266"/>
      <c r="N110" s="268">
        <v>153</v>
      </c>
      <c r="V110" s="254"/>
      <c r="W110" s="260"/>
      <c r="AA110" s="228" t="s">
        <v>523</v>
      </c>
      <c r="AC110" s="260"/>
      <c r="AD110" s="260"/>
    </row>
    <row r="111" spans="1:30" s="225" customFormat="1" ht="33.75" x14ac:dyDescent="0.2">
      <c r="A111" s="265"/>
      <c r="B111" s="264" t="s">
        <v>531</v>
      </c>
      <c r="C111" s="520" t="s">
        <v>532</v>
      </c>
      <c r="D111" s="520"/>
      <c r="E111" s="520"/>
      <c r="F111" s="266" t="s">
        <v>524</v>
      </c>
      <c r="G111" s="266" t="s">
        <v>533</v>
      </c>
      <c r="H111" s="266"/>
      <c r="I111" s="266" t="s">
        <v>533</v>
      </c>
      <c r="J111" s="267"/>
      <c r="K111" s="266"/>
      <c r="L111" s="267">
        <v>8.1199999999999992</v>
      </c>
      <c r="M111" s="266"/>
      <c r="N111" s="268">
        <v>158</v>
      </c>
      <c r="V111" s="254"/>
      <c r="W111" s="260"/>
      <c r="AA111" s="228" t="s">
        <v>532</v>
      </c>
      <c r="AC111" s="260"/>
      <c r="AD111" s="260"/>
    </row>
    <row r="112" spans="1:30" s="225" customFormat="1" ht="33.75" x14ac:dyDescent="0.2">
      <c r="A112" s="265"/>
      <c r="B112" s="264" t="s">
        <v>534</v>
      </c>
      <c r="C112" s="520" t="s">
        <v>535</v>
      </c>
      <c r="D112" s="520"/>
      <c r="E112" s="520"/>
      <c r="F112" s="266" t="s">
        <v>524</v>
      </c>
      <c r="G112" s="266" t="s">
        <v>536</v>
      </c>
      <c r="H112" s="266"/>
      <c r="I112" s="266" t="s">
        <v>536</v>
      </c>
      <c r="J112" s="267"/>
      <c r="K112" s="266"/>
      <c r="L112" s="267">
        <v>4.7300000000000004</v>
      </c>
      <c r="M112" s="266"/>
      <c r="N112" s="268">
        <v>92</v>
      </c>
      <c r="V112" s="254"/>
      <c r="W112" s="260"/>
      <c r="AA112" s="228" t="s">
        <v>535</v>
      </c>
      <c r="AC112" s="260"/>
      <c r="AD112" s="260"/>
    </row>
    <row r="113" spans="1:30" s="225" customFormat="1" ht="12" x14ac:dyDescent="0.2">
      <c r="A113" s="272"/>
      <c r="B113" s="273"/>
      <c r="C113" s="522" t="s">
        <v>526</v>
      </c>
      <c r="D113" s="522"/>
      <c r="E113" s="522"/>
      <c r="F113" s="257"/>
      <c r="G113" s="257"/>
      <c r="H113" s="257"/>
      <c r="I113" s="257"/>
      <c r="J113" s="258"/>
      <c r="K113" s="257"/>
      <c r="L113" s="258">
        <v>37.33</v>
      </c>
      <c r="M113" s="269"/>
      <c r="N113" s="259">
        <v>492</v>
      </c>
      <c r="V113" s="254"/>
      <c r="W113" s="260"/>
      <c r="AC113" s="260" t="s">
        <v>526</v>
      </c>
      <c r="AD113" s="260"/>
    </row>
    <row r="114" spans="1:30" s="225" customFormat="1" ht="45" x14ac:dyDescent="0.2">
      <c r="A114" s="255" t="s">
        <v>56</v>
      </c>
      <c r="B114" s="256" t="s">
        <v>821</v>
      </c>
      <c r="C114" s="522" t="s">
        <v>822</v>
      </c>
      <c r="D114" s="522"/>
      <c r="E114" s="522"/>
      <c r="F114" s="257" t="s">
        <v>666</v>
      </c>
      <c r="G114" s="257"/>
      <c r="H114" s="257"/>
      <c r="I114" s="257" t="s">
        <v>62</v>
      </c>
      <c r="J114" s="258"/>
      <c r="K114" s="257"/>
      <c r="L114" s="258"/>
      <c r="M114" s="257"/>
      <c r="N114" s="259"/>
      <c r="V114" s="254"/>
      <c r="W114" s="260" t="s">
        <v>822</v>
      </c>
      <c r="AC114" s="260"/>
      <c r="AD114" s="260"/>
    </row>
    <row r="115" spans="1:30" s="225" customFormat="1" ht="33.75" x14ac:dyDescent="0.2">
      <c r="A115" s="263"/>
      <c r="B115" s="264" t="s">
        <v>513</v>
      </c>
      <c r="C115" s="520" t="s">
        <v>514</v>
      </c>
      <c r="D115" s="520"/>
      <c r="E115" s="520"/>
      <c r="F115" s="520"/>
      <c r="G115" s="520"/>
      <c r="H115" s="520"/>
      <c r="I115" s="520"/>
      <c r="J115" s="520"/>
      <c r="K115" s="520"/>
      <c r="L115" s="520"/>
      <c r="M115" s="520"/>
      <c r="N115" s="526"/>
      <c r="V115" s="254"/>
      <c r="W115" s="260"/>
      <c r="Y115" s="228" t="s">
        <v>514</v>
      </c>
      <c r="AC115" s="260"/>
      <c r="AD115" s="260"/>
    </row>
    <row r="116" spans="1:30" s="225" customFormat="1" ht="22.5" x14ac:dyDescent="0.2">
      <c r="A116" s="263"/>
      <c r="B116" s="264" t="s">
        <v>515</v>
      </c>
      <c r="C116" s="520" t="s">
        <v>516</v>
      </c>
      <c r="D116" s="520"/>
      <c r="E116" s="520"/>
      <c r="F116" s="520"/>
      <c r="G116" s="520"/>
      <c r="H116" s="520"/>
      <c r="I116" s="520"/>
      <c r="J116" s="520"/>
      <c r="K116" s="520"/>
      <c r="L116" s="520"/>
      <c r="M116" s="520"/>
      <c r="N116" s="526"/>
      <c r="V116" s="254"/>
      <c r="W116" s="260"/>
      <c r="Y116" s="228" t="s">
        <v>516</v>
      </c>
      <c r="AC116" s="260"/>
      <c r="AD116" s="260"/>
    </row>
    <row r="117" spans="1:30" s="225" customFormat="1" ht="12" x14ac:dyDescent="0.2">
      <c r="A117" s="265"/>
      <c r="B117" s="264" t="s">
        <v>62</v>
      </c>
      <c r="C117" s="520" t="s">
        <v>517</v>
      </c>
      <c r="D117" s="520"/>
      <c r="E117" s="520"/>
      <c r="F117" s="266"/>
      <c r="G117" s="266"/>
      <c r="H117" s="266"/>
      <c r="I117" s="266"/>
      <c r="J117" s="267">
        <v>88.48</v>
      </c>
      <c r="K117" s="266" t="s">
        <v>518</v>
      </c>
      <c r="L117" s="267">
        <v>122.1</v>
      </c>
      <c r="M117" s="266" t="s">
        <v>519</v>
      </c>
      <c r="N117" s="268">
        <v>2381</v>
      </c>
      <c r="V117" s="254"/>
      <c r="W117" s="260"/>
      <c r="Z117" s="228" t="s">
        <v>517</v>
      </c>
      <c r="AC117" s="260"/>
      <c r="AD117" s="260"/>
    </row>
    <row r="118" spans="1:30" s="225" customFormat="1" ht="12" x14ac:dyDescent="0.2">
      <c r="A118" s="265"/>
      <c r="B118" s="264" t="s">
        <v>61</v>
      </c>
      <c r="C118" s="520" t="s">
        <v>527</v>
      </c>
      <c r="D118" s="520"/>
      <c r="E118" s="520"/>
      <c r="F118" s="266"/>
      <c r="G118" s="266"/>
      <c r="H118" s="266"/>
      <c r="I118" s="266"/>
      <c r="J118" s="267">
        <v>258.04000000000002</v>
      </c>
      <c r="K118" s="266" t="s">
        <v>518</v>
      </c>
      <c r="L118" s="267">
        <v>356.1</v>
      </c>
      <c r="M118" s="266" t="s">
        <v>796</v>
      </c>
      <c r="N118" s="268">
        <v>2803</v>
      </c>
      <c r="V118" s="254"/>
      <c r="W118" s="260"/>
      <c r="Z118" s="228" t="s">
        <v>527</v>
      </c>
      <c r="AC118" s="260"/>
      <c r="AD118" s="260"/>
    </row>
    <row r="119" spans="1:30" s="225" customFormat="1" ht="12" x14ac:dyDescent="0.2">
      <c r="A119" s="265"/>
      <c r="B119" s="264" t="s">
        <v>60</v>
      </c>
      <c r="C119" s="520" t="s">
        <v>528</v>
      </c>
      <c r="D119" s="520"/>
      <c r="E119" s="520"/>
      <c r="F119" s="266"/>
      <c r="G119" s="266"/>
      <c r="H119" s="266"/>
      <c r="I119" s="266"/>
      <c r="J119" s="267">
        <v>26.08</v>
      </c>
      <c r="K119" s="266" t="s">
        <v>518</v>
      </c>
      <c r="L119" s="267">
        <v>35.99</v>
      </c>
      <c r="M119" s="266" t="s">
        <v>519</v>
      </c>
      <c r="N119" s="268">
        <v>702</v>
      </c>
      <c r="V119" s="254"/>
      <c r="W119" s="260"/>
      <c r="Z119" s="228" t="s">
        <v>528</v>
      </c>
      <c r="AC119" s="260"/>
      <c r="AD119" s="260"/>
    </row>
    <row r="120" spans="1:30" s="225" customFormat="1" ht="12" x14ac:dyDescent="0.2">
      <c r="A120" s="265"/>
      <c r="B120" s="264" t="s">
        <v>59</v>
      </c>
      <c r="C120" s="520" t="s">
        <v>529</v>
      </c>
      <c r="D120" s="520"/>
      <c r="E120" s="520"/>
      <c r="F120" s="266"/>
      <c r="G120" s="266"/>
      <c r="H120" s="266"/>
      <c r="I120" s="266"/>
      <c r="J120" s="267">
        <v>41.15</v>
      </c>
      <c r="K120" s="266"/>
      <c r="L120" s="267">
        <v>8.09</v>
      </c>
      <c r="M120" s="266" t="s">
        <v>797</v>
      </c>
      <c r="N120" s="268">
        <v>44</v>
      </c>
      <c r="V120" s="254"/>
      <c r="W120" s="260"/>
      <c r="Z120" s="228" t="s">
        <v>529</v>
      </c>
      <c r="AC120" s="260"/>
      <c r="AD120" s="260"/>
    </row>
    <row r="121" spans="1:30" s="225" customFormat="1" ht="12" x14ac:dyDescent="0.2">
      <c r="A121" s="265"/>
      <c r="B121" s="264"/>
      <c r="C121" s="520" t="s">
        <v>520</v>
      </c>
      <c r="D121" s="520"/>
      <c r="E121" s="520"/>
      <c r="F121" s="266" t="s">
        <v>521</v>
      </c>
      <c r="G121" s="266" t="s">
        <v>823</v>
      </c>
      <c r="H121" s="266" t="s">
        <v>518</v>
      </c>
      <c r="I121" s="266" t="s">
        <v>824</v>
      </c>
      <c r="J121" s="267"/>
      <c r="K121" s="266"/>
      <c r="L121" s="267"/>
      <c r="M121" s="266"/>
      <c r="N121" s="268"/>
      <c r="V121" s="254"/>
      <c r="W121" s="260"/>
      <c r="AA121" s="228" t="s">
        <v>520</v>
      </c>
      <c r="AC121" s="260"/>
      <c r="AD121" s="260"/>
    </row>
    <row r="122" spans="1:30" s="225" customFormat="1" ht="12" x14ac:dyDescent="0.2">
      <c r="A122" s="265"/>
      <c r="B122" s="264"/>
      <c r="C122" s="520" t="s">
        <v>530</v>
      </c>
      <c r="D122" s="520"/>
      <c r="E122" s="520"/>
      <c r="F122" s="266" t="s">
        <v>521</v>
      </c>
      <c r="G122" s="266" t="s">
        <v>825</v>
      </c>
      <c r="H122" s="266" t="s">
        <v>518</v>
      </c>
      <c r="I122" s="266" t="s">
        <v>826</v>
      </c>
      <c r="J122" s="267"/>
      <c r="K122" s="266"/>
      <c r="L122" s="267"/>
      <c r="M122" s="266"/>
      <c r="N122" s="268"/>
      <c r="V122" s="254"/>
      <c r="W122" s="260"/>
      <c r="AA122" s="228" t="s">
        <v>530</v>
      </c>
      <c r="AC122" s="260"/>
      <c r="AD122" s="260"/>
    </row>
    <row r="123" spans="1:30" s="225" customFormat="1" ht="12" x14ac:dyDescent="0.2">
      <c r="A123" s="265"/>
      <c r="B123" s="264"/>
      <c r="C123" s="527" t="s">
        <v>522</v>
      </c>
      <c r="D123" s="527"/>
      <c r="E123" s="527"/>
      <c r="F123" s="269"/>
      <c r="G123" s="269"/>
      <c r="H123" s="269"/>
      <c r="I123" s="269"/>
      <c r="J123" s="270">
        <v>354.61</v>
      </c>
      <c r="K123" s="269"/>
      <c r="L123" s="270">
        <v>486.29</v>
      </c>
      <c r="M123" s="269"/>
      <c r="N123" s="271"/>
      <c r="V123" s="254"/>
      <c r="W123" s="260"/>
      <c r="AB123" s="228" t="s">
        <v>522</v>
      </c>
      <c r="AC123" s="260"/>
      <c r="AD123" s="260"/>
    </row>
    <row r="124" spans="1:30" s="225" customFormat="1" ht="12" x14ac:dyDescent="0.2">
      <c r="A124" s="265"/>
      <c r="B124" s="264"/>
      <c r="C124" s="520" t="s">
        <v>523</v>
      </c>
      <c r="D124" s="520"/>
      <c r="E124" s="520"/>
      <c r="F124" s="266"/>
      <c r="G124" s="266"/>
      <c r="H124" s="266"/>
      <c r="I124" s="266"/>
      <c r="J124" s="267"/>
      <c r="K124" s="266"/>
      <c r="L124" s="267">
        <v>158.09</v>
      </c>
      <c r="M124" s="266"/>
      <c r="N124" s="268">
        <v>3083</v>
      </c>
      <c r="V124" s="254"/>
      <c r="W124" s="260"/>
      <c r="AA124" s="228" t="s">
        <v>523</v>
      </c>
      <c r="AC124" s="260"/>
      <c r="AD124" s="260"/>
    </row>
    <row r="125" spans="1:30" s="225" customFormat="1" ht="33.75" x14ac:dyDescent="0.2">
      <c r="A125" s="265"/>
      <c r="B125" s="264" t="s">
        <v>531</v>
      </c>
      <c r="C125" s="520" t="s">
        <v>532</v>
      </c>
      <c r="D125" s="520"/>
      <c r="E125" s="520"/>
      <c r="F125" s="266" t="s">
        <v>524</v>
      </c>
      <c r="G125" s="266" t="s">
        <v>533</v>
      </c>
      <c r="H125" s="266"/>
      <c r="I125" s="266" t="s">
        <v>533</v>
      </c>
      <c r="J125" s="267"/>
      <c r="K125" s="266"/>
      <c r="L125" s="267">
        <v>162.83000000000001</v>
      </c>
      <c r="M125" s="266"/>
      <c r="N125" s="268">
        <v>3175</v>
      </c>
      <c r="V125" s="254"/>
      <c r="W125" s="260"/>
      <c r="AA125" s="228" t="s">
        <v>532</v>
      </c>
      <c r="AC125" s="260"/>
      <c r="AD125" s="260"/>
    </row>
    <row r="126" spans="1:30" s="225" customFormat="1" ht="33.75" x14ac:dyDescent="0.2">
      <c r="A126" s="265"/>
      <c r="B126" s="264" t="s">
        <v>534</v>
      </c>
      <c r="C126" s="520" t="s">
        <v>535</v>
      </c>
      <c r="D126" s="520"/>
      <c r="E126" s="520"/>
      <c r="F126" s="266" t="s">
        <v>524</v>
      </c>
      <c r="G126" s="266" t="s">
        <v>536</v>
      </c>
      <c r="H126" s="266"/>
      <c r="I126" s="266" t="s">
        <v>536</v>
      </c>
      <c r="J126" s="267"/>
      <c r="K126" s="266"/>
      <c r="L126" s="267">
        <v>94.85</v>
      </c>
      <c r="M126" s="266"/>
      <c r="N126" s="268">
        <v>1850</v>
      </c>
      <c r="V126" s="254"/>
      <c r="W126" s="260"/>
      <c r="AA126" s="228" t="s">
        <v>535</v>
      </c>
      <c r="AC126" s="260"/>
      <c r="AD126" s="260"/>
    </row>
    <row r="127" spans="1:30" s="225" customFormat="1" ht="12" x14ac:dyDescent="0.2">
      <c r="A127" s="272"/>
      <c r="B127" s="273"/>
      <c r="C127" s="522" t="s">
        <v>526</v>
      </c>
      <c r="D127" s="522"/>
      <c r="E127" s="522"/>
      <c r="F127" s="257"/>
      <c r="G127" s="257"/>
      <c r="H127" s="257"/>
      <c r="I127" s="257"/>
      <c r="J127" s="258"/>
      <c r="K127" s="257"/>
      <c r="L127" s="258">
        <v>743.97</v>
      </c>
      <c r="M127" s="269"/>
      <c r="N127" s="259">
        <v>10253</v>
      </c>
      <c r="V127" s="254"/>
      <c r="W127" s="260"/>
      <c r="AC127" s="260" t="s">
        <v>526</v>
      </c>
      <c r="AD127" s="260"/>
    </row>
    <row r="128" spans="1:30" s="225" customFormat="1" ht="112.5" x14ac:dyDescent="0.2">
      <c r="A128" s="255" t="s">
        <v>54</v>
      </c>
      <c r="B128" s="256" t="s">
        <v>827</v>
      </c>
      <c r="C128" s="522" t="s">
        <v>828</v>
      </c>
      <c r="D128" s="522"/>
      <c r="E128" s="522"/>
      <c r="F128" s="257" t="s">
        <v>829</v>
      </c>
      <c r="G128" s="257"/>
      <c r="H128" s="257"/>
      <c r="I128" s="257" t="s">
        <v>830</v>
      </c>
      <c r="J128" s="258"/>
      <c r="K128" s="257"/>
      <c r="L128" s="258"/>
      <c r="M128" s="257"/>
      <c r="N128" s="259"/>
      <c r="V128" s="254"/>
      <c r="W128" s="260" t="s">
        <v>828</v>
      </c>
      <c r="AC128" s="260"/>
      <c r="AD128" s="260"/>
    </row>
    <row r="129" spans="1:30" s="225" customFormat="1" ht="12" x14ac:dyDescent="0.2">
      <c r="A129" s="261"/>
      <c r="B129" s="262"/>
      <c r="C129" s="520" t="s">
        <v>831</v>
      </c>
      <c r="D129" s="520"/>
      <c r="E129" s="520"/>
      <c r="F129" s="520"/>
      <c r="G129" s="520"/>
      <c r="H129" s="520"/>
      <c r="I129" s="520"/>
      <c r="J129" s="520"/>
      <c r="K129" s="520"/>
      <c r="L129" s="520"/>
      <c r="M129" s="520"/>
      <c r="N129" s="526"/>
      <c r="V129" s="254"/>
      <c r="W129" s="260"/>
      <c r="X129" s="228" t="s">
        <v>831</v>
      </c>
      <c r="AC129" s="260"/>
      <c r="AD129" s="260"/>
    </row>
    <row r="130" spans="1:30" s="225" customFormat="1" ht="33.75" x14ac:dyDescent="0.2">
      <c r="A130" s="263"/>
      <c r="B130" s="264" t="s">
        <v>513</v>
      </c>
      <c r="C130" s="520" t="s">
        <v>514</v>
      </c>
      <c r="D130" s="520"/>
      <c r="E130" s="520"/>
      <c r="F130" s="520"/>
      <c r="G130" s="520"/>
      <c r="H130" s="520"/>
      <c r="I130" s="520"/>
      <c r="J130" s="520"/>
      <c r="K130" s="520"/>
      <c r="L130" s="520"/>
      <c r="M130" s="520"/>
      <c r="N130" s="526"/>
      <c r="V130" s="254"/>
      <c r="W130" s="260"/>
      <c r="Y130" s="228" t="s">
        <v>514</v>
      </c>
      <c r="AC130" s="260"/>
      <c r="AD130" s="260"/>
    </row>
    <row r="131" spans="1:30" s="225" customFormat="1" ht="22.5" x14ac:dyDescent="0.2">
      <c r="A131" s="263"/>
      <c r="B131" s="264" t="s">
        <v>515</v>
      </c>
      <c r="C131" s="520" t="s">
        <v>516</v>
      </c>
      <c r="D131" s="520"/>
      <c r="E131" s="520"/>
      <c r="F131" s="520"/>
      <c r="G131" s="520"/>
      <c r="H131" s="520"/>
      <c r="I131" s="520"/>
      <c r="J131" s="520"/>
      <c r="K131" s="520"/>
      <c r="L131" s="520"/>
      <c r="M131" s="520"/>
      <c r="N131" s="526"/>
      <c r="V131" s="254"/>
      <c r="W131" s="260"/>
      <c r="Y131" s="228" t="s">
        <v>516</v>
      </c>
      <c r="AC131" s="260"/>
      <c r="AD131" s="260"/>
    </row>
    <row r="132" spans="1:30" s="225" customFormat="1" ht="12" x14ac:dyDescent="0.2">
      <c r="A132" s="265"/>
      <c r="B132" s="264" t="s">
        <v>62</v>
      </c>
      <c r="C132" s="520" t="s">
        <v>517</v>
      </c>
      <c r="D132" s="520"/>
      <c r="E132" s="520"/>
      <c r="F132" s="266"/>
      <c r="G132" s="266"/>
      <c r="H132" s="266"/>
      <c r="I132" s="266"/>
      <c r="J132" s="267">
        <v>405.19</v>
      </c>
      <c r="K132" s="266" t="s">
        <v>518</v>
      </c>
      <c r="L132" s="267">
        <v>564.75</v>
      </c>
      <c r="M132" s="266" t="s">
        <v>519</v>
      </c>
      <c r="N132" s="268">
        <v>11013</v>
      </c>
      <c r="V132" s="254"/>
      <c r="W132" s="260"/>
      <c r="Z132" s="228" t="s">
        <v>517</v>
      </c>
      <c r="AC132" s="260"/>
      <c r="AD132" s="260"/>
    </row>
    <row r="133" spans="1:30" s="225" customFormat="1" ht="12" x14ac:dyDescent="0.2">
      <c r="A133" s="265"/>
      <c r="B133" s="264" t="s">
        <v>61</v>
      </c>
      <c r="C133" s="520" t="s">
        <v>527</v>
      </c>
      <c r="D133" s="520"/>
      <c r="E133" s="520"/>
      <c r="F133" s="266"/>
      <c r="G133" s="266"/>
      <c r="H133" s="266"/>
      <c r="I133" s="266"/>
      <c r="J133" s="267">
        <v>659.5</v>
      </c>
      <c r="K133" s="266" t="s">
        <v>518</v>
      </c>
      <c r="L133" s="267">
        <v>919.21</v>
      </c>
      <c r="M133" s="266" t="s">
        <v>796</v>
      </c>
      <c r="N133" s="268">
        <v>7234</v>
      </c>
      <c r="V133" s="254"/>
      <c r="W133" s="260"/>
      <c r="Z133" s="228" t="s">
        <v>527</v>
      </c>
      <c r="AC133" s="260"/>
      <c r="AD133" s="260"/>
    </row>
    <row r="134" spans="1:30" s="225" customFormat="1" ht="12" x14ac:dyDescent="0.2">
      <c r="A134" s="265"/>
      <c r="B134" s="264" t="s">
        <v>60</v>
      </c>
      <c r="C134" s="520" t="s">
        <v>528</v>
      </c>
      <c r="D134" s="520"/>
      <c r="E134" s="520"/>
      <c r="F134" s="266"/>
      <c r="G134" s="266"/>
      <c r="H134" s="266"/>
      <c r="I134" s="266"/>
      <c r="J134" s="267">
        <v>77.95</v>
      </c>
      <c r="K134" s="266" t="s">
        <v>518</v>
      </c>
      <c r="L134" s="267">
        <v>108.65</v>
      </c>
      <c r="M134" s="266" t="s">
        <v>519</v>
      </c>
      <c r="N134" s="268">
        <v>2119</v>
      </c>
      <c r="V134" s="254"/>
      <c r="W134" s="260"/>
      <c r="Z134" s="228" t="s">
        <v>528</v>
      </c>
      <c r="AC134" s="260"/>
      <c r="AD134" s="260"/>
    </row>
    <row r="135" spans="1:30" s="225" customFormat="1" ht="12" x14ac:dyDescent="0.2">
      <c r="A135" s="265"/>
      <c r="B135" s="264" t="s">
        <v>59</v>
      </c>
      <c r="C135" s="520" t="s">
        <v>529</v>
      </c>
      <c r="D135" s="520"/>
      <c r="E135" s="520"/>
      <c r="F135" s="266"/>
      <c r="G135" s="266"/>
      <c r="H135" s="266"/>
      <c r="I135" s="266"/>
      <c r="J135" s="267">
        <v>468.29</v>
      </c>
      <c r="K135" s="266"/>
      <c r="L135" s="267">
        <v>1.81</v>
      </c>
      <c r="M135" s="266" t="s">
        <v>797</v>
      </c>
      <c r="N135" s="268">
        <v>10</v>
      </c>
      <c r="V135" s="254"/>
      <c r="W135" s="260"/>
      <c r="Z135" s="228" t="s">
        <v>529</v>
      </c>
      <c r="AC135" s="260"/>
      <c r="AD135" s="260"/>
    </row>
    <row r="136" spans="1:30" s="225" customFormat="1" ht="12" x14ac:dyDescent="0.2">
      <c r="A136" s="265"/>
      <c r="B136" s="264"/>
      <c r="C136" s="520" t="s">
        <v>520</v>
      </c>
      <c r="D136" s="520"/>
      <c r="E136" s="520"/>
      <c r="F136" s="266" t="s">
        <v>521</v>
      </c>
      <c r="G136" s="266" t="s">
        <v>832</v>
      </c>
      <c r="H136" s="266" t="s">
        <v>518</v>
      </c>
      <c r="I136" s="266" t="s">
        <v>833</v>
      </c>
      <c r="J136" s="267"/>
      <c r="K136" s="266"/>
      <c r="L136" s="267"/>
      <c r="M136" s="266"/>
      <c r="N136" s="268"/>
      <c r="V136" s="254"/>
      <c r="W136" s="260"/>
      <c r="AA136" s="228" t="s">
        <v>520</v>
      </c>
      <c r="AC136" s="260"/>
      <c r="AD136" s="260"/>
    </row>
    <row r="137" spans="1:30" s="225" customFormat="1" ht="12" x14ac:dyDescent="0.2">
      <c r="A137" s="265"/>
      <c r="B137" s="264"/>
      <c r="C137" s="520" t="s">
        <v>530</v>
      </c>
      <c r="D137" s="520"/>
      <c r="E137" s="520"/>
      <c r="F137" s="266" t="s">
        <v>521</v>
      </c>
      <c r="G137" s="266" t="s">
        <v>834</v>
      </c>
      <c r="H137" s="266" t="s">
        <v>518</v>
      </c>
      <c r="I137" s="266" t="s">
        <v>835</v>
      </c>
      <c r="J137" s="267"/>
      <c r="K137" s="266"/>
      <c r="L137" s="267"/>
      <c r="M137" s="266"/>
      <c r="N137" s="268"/>
      <c r="V137" s="254"/>
      <c r="W137" s="260"/>
      <c r="AA137" s="228" t="s">
        <v>530</v>
      </c>
      <c r="AC137" s="260"/>
      <c r="AD137" s="260"/>
    </row>
    <row r="138" spans="1:30" s="225" customFormat="1" ht="12" x14ac:dyDescent="0.2">
      <c r="A138" s="265"/>
      <c r="B138" s="264"/>
      <c r="C138" s="527" t="s">
        <v>522</v>
      </c>
      <c r="D138" s="527"/>
      <c r="E138" s="527"/>
      <c r="F138" s="269"/>
      <c r="G138" s="269"/>
      <c r="H138" s="269"/>
      <c r="I138" s="269"/>
      <c r="J138" s="270">
        <v>1066.48</v>
      </c>
      <c r="K138" s="269"/>
      <c r="L138" s="270">
        <v>1485.77</v>
      </c>
      <c r="M138" s="269"/>
      <c r="N138" s="271"/>
      <c r="V138" s="254"/>
      <c r="W138" s="260"/>
      <c r="AB138" s="228" t="s">
        <v>522</v>
      </c>
      <c r="AC138" s="260"/>
      <c r="AD138" s="260"/>
    </row>
    <row r="139" spans="1:30" s="225" customFormat="1" ht="12" x14ac:dyDescent="0.2">
      <c r="A139" s="265"/>
      <c r="B139" s="264"/>
      <c r="C139" s="520" t="s">
        <v>523</v>
      </c>
      <c r="D139" s="520"/>
      <c r="E139" s="520"/>
      <c r="F139" s="266"/>
      <c r="G139" s="266"/>
      <c r="H139" s="266"/>
      <c r="I139" s="266"/>
      <c r="J139" s="267"/>
      <c r="K139" s="266"/>
      <c r="L139" s="267">
        <v>673.4</v>
      </c>
      <c r="M139" s="266"/>
      <c r="N139" s="268">
        <v>13132</v>
      </c>
      <c r="V139" s="254"/>
      <c r="W139" s="260"/>
      <c r="AA139" s="228" t="s">
        <v>523</v>
      </c>
      <c r="AC139" s="260"/>
      <c r="AD139" s="260"/>
    </row>
    <row r="140" spans="1:30" s="225" customFormat="1" ht="33.75" x14ac:dyDescent="0.2">
      <c r="A140" s="265"/>
      <c r="B140" s="264" t="s">
        <v>531</v>
      </c>
      <c r="C140" s="520" t="s">
        <v>532</v>
      </c>
      <c r="D140" s="520"/>
      <c r="E140" s="520"/>
      <c r="F140" s="266" t="s">
        <v>524</v>
      </c>
      <c r="G140" s="266" t="s">
        <v>533</v>
      </c>
      <c r="H140" s="266"/>
      <c r="I140" s="266" t="s">
        <v>533</v>
      </c>
      <c r="J140" s="267"/>
      <c r="K140" s="266"/>
      <c r="L140" s="267">
        <v>693.6</v>
      </c>
      <c r="M140" s="266"/>
      <c r="N140" s="268">
        <v>13526</v>
      </c>
      <c r="V140" s="254"/>
      <c r="W140" s="260"/>
      <c r="AA140" s="228" t="s">
        <v>532</v>
      </c>
      <c r="AC140" s="260"/>
      <c r="AD140" s="260"/>
    </row>
    <row r="141" spans="1:30" s="225" customFormat="1" ht="33.75" x14ac:dyDescent="0.2">
      <c r="A141" s="265"/>
      <c r="B141" s="264" t="s">
        <v>534</v>
      </c>
      <c r="C141" s="520" t="s">
        <v>535</v>
      </c>
      <c r="D141" s="520"/>
      <c r="E141" s="520"/>
      <c r="F141" s="266" t="s">
        <v>524</v>
      </c>
      <c r="G141" s="266" t="s">
        <v>536</v>
      </c>
      <c r="H141" s="266"/>
      <c r="I141" s="266" t="s">
        <v>536</v>
      </c>
      <c r="J141" s="267"/>
      <c r="K141" s="266"/>
      <c r="L141" s="267">
        <v>404.04</v>
      </c>
      <c r="M141" s="266"/>
      <c r="N141" s="268">
        <v>7879</v>
      </c>
      <c r="V141" s="254"/>
      <c r="W141" s="260"/>
      <c r="AA141" s="228" t="s">
        <v>535</v>
      </c>
      <c r="AC141" s="260"/>
      <c r="AD141" s="260"/>
    </row>
    <row r="142" spans="1:30" s="225" customFormat="1" ht="12" x14ac:dyDescent="0.2">
      <c r="A142" s="272"/>
      <c r="B142" s="273"/>
      <c r="C142" s="522" t="s">
        <v>526</v>
      </c>
      <c r="D142" s="522"/>
      <c r="E142" s="522"/>
      <c r="F142" s="257"/>
      <c r="G142" s="257"/>
      <c r="H142" s="257"/>
      <c r="I142" s="257"/>
      <c r="J142" s="258"/>
      <c r="K142" s="257"/>
      <c r="L142" s="258">
        <v>2583.41</v>
      </c>
      <c r="M142" s="269"/>
      <c r="N142" s="259">
        <v>39662</v>
      </c>
      <c r="V142" s="254"/>
      <c r="W142" s="260"/>
      <c r="AC142" s="260" t="s">
        <v>526</v>
      </c>
      <c r="AD142" s="260"/>
    </row>
    <row r="143" spans="1:30" s="225" customFormat="1" ht="45" x14ac:dyDescent="0.2">
      <c r="A143" s="255" t="s">
        <v>52</v>
      </c>
      <c r="B143" s="256" t="s">
        <v>836</v>
      </c>
      <c r="C143" s="522" t="s">
        <v>837</v>
      </c>
      <c r="D143" s="522"/>
      <c r="E143" s="522"/>
      <c r="F143" s="257" t="s">
        <v>686</v>
      </c>
      <c r="G143" s="257"/>
      <c r="H143" s="257"/>
      <c r="I143" s="257" t="s">
        <v>61</v>
      </c>
      <c r="J143" s="258"/>
      <c r="K143" s="257"/>
      <c r="L143" s="258"/>
      <c r="M143" s="257"/>
      <c r="N143" s="259"/>
      <c r="V143" s="254"/>
      <c r="W143" s="260" t="s">
        <v>837</v>
      </c>
      <c r="AC143" s="260"/>
      <c r="AD143" s="260"/>
    </row>
    <row r="144" spans="1:30" s="225" customFormat="1" ht="33.75" x14ac:dyDescent="0.2">
      <c r="A144" s="263"/>
      <c r="B144" s="264" t="s">
        <v>513</v>
      </c>
      <c r="C144" s="520" t="s">
        <v>514</v>
      </c>
      <c r="D144" s="520"/>
      <c r="E144" s="520"/>
      <c r="F144" s="520"/>
      <c r="G144" s="520"/>
      <c r="H144" s="520"/>
      <c r="I144" s="520"/>
      <c r="J144" s="520"/>
      <c r="K144" s="520"/>
      <c r="L144" s="520"/>
      <c r="M144" s="520"/>
      <c r="N144" s="526"/>
      <c r="V144" s="254"/>
      <c r="W144" s="260"/>
      <c r="Y144" s="228" t="s">
        <v>514</v>
      </c>
      <c r="AC144" s="260"/>
      <c r="AD144" s="260"/>
    </row>
    <row r="145" spans="1:30" s="225" customFormat="1" ht="22.5" x14ac:dyDescent="0.2">
      <c r="A145" s="263"/>
      <c r="B145" s="264" t="s">
        <v>515</v>
      </c>
      <c r="C145" s="520" t="s">
        <v>516</v>
      </c>
      <c r="D145" s="520"/>
      <c r="E145" s="520"/>
      <c r="F145" s="520"/>
      <c r="G145" s="520"/>
      <c r="H145" s="520"/>
      <c r="I145" s="520"/>
      <c r="J145" s="520"/>
      <c r="K145" s="520"/>
      <c r="L145" s="520"/>
      <c r="M145" s="520"/>
      <c r="N145" s="526"/>
      <c r="V145" s="254"/>
      <c r="W145" s="260"/>
      <c r="Y145" s="228" t="s">
        <v>516</v>
      </c>
      <c r="AC145" s="260"/>
      <c r="AD145" s="260"/>
    </row>
    <row r="146" spans="1:30" s="225" customFormat="1" ht="12" x14ac:dyDescent="0.2">
      <c r="A146" s="265"/>
      <c r="B146" s="264" t="s">
        <v>62</v>
      </c>
      <c r="C146" s="520" t="s">
        <v>517</v>
      </c>
      <c r="D146" s="520"/>
      <c r="E146" s="520"/>
      <c r="F146" s="266"/>
      <c r="G146" s="266"/>
      <c r="H146" s="266"/>
      <c r="I146" s="266"/>
      <c r="J146" s="267">
        <v>83.71</v>
      </c>
      <c r="K146" s="266" t="s">
        <v>518</v>
      </c>
      <c r="L146" s="267">
        <v>231.04</v>
      </c>
      <c r="M146" s="266" t="s">
        <v>519</v>
      </c>
      <c r="N146" s="268">
        <v>4505</v>
      </c>
      <c r="V146" s="254"/>
      <c r="W146" s="260"/>
      <c r="Z146" s="228" t="s">
        <v>517</v>
      </c>
      <c r="AC146" s="260"/>
      <c r="AD146" s="260"/>
    </row>
    <row r="147" spans="1:30" s="225" customFormat="1" ht="12" x14ac:dyDescent="0.2">
      <c r="A147" s="265"/>
      <c r="B147" s="264" t="s">
        <v>61</v>
      </c>
      <c r="C147" s="520" t="s">
        <v>527</v>
      </c>
      <c r="D147" s="520"/>
      <c r="E147" s="520"/>
      <c r="F147" s="266"/>
      <c r="G147" s="266"/>
      <c r="H147" s="266"/>
      <c r="I147" s="266"/>
      <c r="J147" s="267">
        <v>31.59</v>
      </c>
      <c r="K147" s="266" t="s">
        <v>518</v>
      </c>
      <c r="L147" s="267">
        <v>87.19</v>
      </c>
      <c r="M147" s="266" t="s">
        <v>796</v>
      </c>
      <c r="N147" s="268">
        <v>686</v>
      </c>
      <c r="V147" s="254"/>
      <c r="W147" s="260"/>
      <c r="Z147" s="228" t="s">
        <v>527</v>
      </c>
      <c r="AC147" s="260"/>
      <c r="AD147" s="260"/>
    </row>
    <row r="148" spans="1:30" s="225" customFormat="1" ht="12" x14ac:dyDescent="0.2">
      <c r="A148" s="265"/>
      <c r="B148" s="264"/>
      <c r="C148" s="520" t="s">
        <v>520</v>
      </c>
      <c r="D148" s="520"/>
      <c r="E148" s="520"/>
      <c r="F148" s="266" t="s">
        <v>521</v>
      </c>
      <c r="G148" s="266" t="s">
        <v>838</v>
      </c>
      <c r="H148" s="266" t="s">
        <v>518</v>
      </c>
      <c r="I148" s="266" t="s">
        <v>839</v>
      </c>
      <c r="J148" s="267"/>
      <c r="K148" s="266"/>
      <c r="L148" s="267"/>
      <c r="M148" s="266"/>
      <c r="N148" s="268"/>
      <c r="V148" s="254"/>
      <c r="W148" s="260"/>
      <c r="AA148" s="228" t="s">
        <v>520</v>
      </c>
      <c r="AC148" s="260"/>
      <c r="AD148" s="260"/>
    </row>
    <row r="149" spans="1:30" s="225" customFormat="1" ht="12" x14ac:dyDescent="0.2">
      <c r="A149" s="265"/>
      <c r="B149" s="264"/>
      <c r="C149" s="527" t="s">
        <v>522</v>
      </c>
      <c r="D149" s="527"/>
      <c r="E149" s="527"/>
      <c r="F149" s="269"/>
      <c r="G149" s="269"/>
      <c r="H149" s="269"/>
      <c r="I149" s="269"/>
      <c r="J149" s="270">
        <v>115.3</v>
      </c>
      <c r="K149" s="269"/>
      <c r="L149" s="270">
        <v>318.23</v>
      </c>
      <c r="M149" s="269"/>
      <c r="N149" s="271"/>
      <c r="V149" s="254"/>
      <c r="W149" s="260"/>
      <c r="AB149" s="228" t="s">
        <v>522</v>
      </c>
      <c r="AC149" s="260"/>
      <c r="AD149" s="260"/>
    </row>
    <row r="150" spans="1:30" s="225" customFormat="1" ht="12" x14ac:dyDescent="0.2">
      <c r="A150" s="265"/>
      <c r="B150" s="264"/>
      <c r="C150" s="520" t="s">
        <v>523</v>
      </c>
      <c r="D150" s="520"/>
      <c r="E150" s="520"/>
      <c r="F150" s="266"/>
      <c r="G150" s="266"/>
      <c r="H150" s="266"/>
      <c r="I150" s="266"/>
      <c r="J150" s="267"/>
      <c r="K150" s="266"/>
      <c r="L150" s="267">
        <v>231.04</v>
      </c>
      <c r="M150" s="266"/>
      <c r="N150" s="268">
        <v>4505</v>
      </c>
      <c r="V150" s="254"/>
      <c r="W150" s="260"/>
      <c r="AA150" s="228" t="s">
        <v>523</v>
      </c>
      <c r="AC150" s="260"/>
      <c r="AD150" s="260"/>
    </row>
    <row r="151" spans="1:30" s="225" customFormat="1" ht="33.75" x14ac:dyDescent="0.2">
      <c r="A151" s="265"/>
      <c r="B151" s="264" t="s">
        <v>531</v>
      </c>
      <c r="C151" s="520" t="s">
        <v>532</v>
      </c>
      <c r="D151" s="520"/>
      <c r="E151" s="520"/>
      <c r="F151" s="266" t="s">
        <v>524</v>
      </c>
      <c r="G151" s="266" t="s">
        <v>533</v>
      </c>
      <c r="H151" s="266"/>
      <c r="I151" s="266" t="s">
        <v>533</v>
      </c>
      <c r="J151" s="267"/>
      <c r="K151" s="266"/>
      <c r="L151" s="267">
        <v>237.97</v>
      </c>
      <c r="M151" s="266"/>
      <c r="N151" s="268">
        <v>4640</v>
      </c>
      <c r="V151" s="254"/>
      <c r="W151" s="260"/>
      <c r="AA151" s="228" t="s">
        <v>532</v>
      </c>
      <c r="AC151" s="260"/>
      <c r="AD151" s="260"/>
    </row>
    <row r="152" spans="1:30" s="225" customFormat="1" ht="33.75" x14ac:dyDescent="0.2">
      <c r="A152" s="265"/>
      <c r="B152" s="264" t="s">
        <v>534</v>
      </c>
      <c r="C152" s="520" t="s">
        <v>535</v>
      </c>
      <c r="D152" s="520"/>
      <c r="E152" s="520"/>
      <c r="F152" s="266" t="s">
        <v>524</v>
      </c>
      <c r="G152" s="266" t="s">
        <v>536</v>
      </c>
      <c r="H152" s="266"/>
      <c r="I152" s="266" t="s">
        <v>536</v>
      </c>
      <c r="J152" s="267"/>
      <c r="K152" s="266"/>
      <c r="L152" s="267">
        <v>138.62</v>
      </c>
      <c r="M152" s="266"/>
      <c r="N152" s="268">
        <v>2703</v>
      </c>
      <c r="V152" s="254"/>
      <c r="W152" s="260"/>
      <c r="AA152" s="228" t="s">
        <v>535</v>
      </c>
      <c r="AC152" s="260"/>
      <c r="AD152" s="260"/>
    </row>
    <row r="153" spans="1:30" s="225" customFormat="1" ht="12" x14ac:dyDescent="0.2">
      <c r="A153" s="272"/>
      <c r="B153" s="273"/>
      <c r="C153" s="522" t="s">
        <v>526</v>
      </c>
      <c r="D153" s="522"/>
      <c r="E153" s="522"/>
      <c r="F153" s="257"/>
      <c r="G153" s="257"/>
      <c r="H153" s="257"/>
      <c r="I153" s="257"/>
      <c r="J153" s="258"/>
      <c r="K153" s="257"/>
      <c r="L153" s="258">
        <v>694.82</v>
      </c>
      <c r="M153" s="269"/>
      <c r="N153" s="259">
        <v>12534</v>
      </c>
      <c r="V153" s="254"/>
      <c r="W153" s="260"/>
      <c r="AC153" s="260" t="s">
        <v>526</v>
      </c>
      <c r="AD153" s="260"/>
    </row>
    <row r="154" spans="1:30" s="225" customFormat="1" ht="33.75" x14ac:dyDescent="0.2">
      <c r="A154" s="255" t="s">
        <v>70</v>
      </c>
      <c r="B154" s="256" t="s">
        <v>561</v>
      </c>
      <c r="C154" s="522" t="s">
        <v>562</v>
      </c>
      <c r="D154" s="522"/>
      <c r="E154" s="522"/>
      <c r="F154" s="257" t="s">
        <v>563</v>
      </c>
      <c r="G154" s="257"/>
      <c r="H154" s="257"/>
      <c r="I154" s="257" t="s">
        <v>840</v>
      </c>
      <c r="J154" s="258"/>
      <c r="K154" s="257"/>
      <c r="L154" s="258"/>
      <c r="M154" s="257"/>
      <c r="N154" s="259"/>
      <c r="V154" s="254"/>
      <c r="W154" s="260" t="s">
        <v>562</v>
      </c>
      <c r="AC154" s="260"/>
      <c r="AD154" s="260"/>
    </row>
    <row r="155" spans="1:30" s="225" customFormat="1" ht="12" x14ac:dyDescent="0.2">
      <c r="A155" s="261"/>
      <c r="B155" s="262"/>
      <c r="C155" s="520" t="s">
        <v>841</v>
      </c>
      <c r="D155" s="520"/>
      <c r="E155" s="520"/>
      <c r="F155" s="520"/>
      <c r="G155" s="520"/>
      <c r="H155" s="520"/>
      <c r="I155" s="520"/>
      <c r="J155" s="520"/>
      <c r="K155" s="520"/>
      <c r="L155" s="520"/>
      <c r="M155" s="520"/>
      <c r="N155" s="526"/>
      <c r="V155" s="254"/>
      <c r="W155" s="260"/>
      <c r="X155" s="228" t="s">
        <v>841</v>
      </c>
      <c r="AC155" s="260"/>
      <c r="AD155" s="260"/>
    </row>
    <row r="156" spans="1:30" s="225" customFormat="1" ht="33.75" x14ac:dyDescent="0.2">
      <c r="A156" s="263"/>
      <c r="B156" s="264" t="s">
        <v>513</v>
      </c>
      <c r="C156" s="520" t="s">
        <v>514</v>
      </c>
      <c r="D156" s="520"/>
      <c r="E156" s="520"/>
      <c r="F156" s="520"/>
      <c r="G156" s="520"/>
      <c r="H156" s="520"/>
      <c r="I156" s="520"/>
      <c r="J156" s="520"/>
      <c r="K156" s="520"/>
      <c r="L156" s="520"/>
      <c r="M156" s="520"/>
      <c r="N156" s="526"/>
      <c r="V156" s="254"/>
      <c r="W156" s="260"/>
      <c r="Y156" s="228" t="s">
        <v>514</v>
      </c>
      <c r="AC156" s="260"/>
      <c r="AD156" s="260"/>
    </row>
    <row r="157" spans="1:30" s="225" customFormat="1" ht="22.5" x14ac:dyDescent="0.2">
      <c r="A157" s="263"/>
      <c r="B157" s="264" t="s">
        <v>515</v>
      </c>
      <c r="C157" s="520" t="s">
        <v>516</v>
      </c>
      <c r="D157" s="520"/>
      <c r="E157" s="520"/>
      <c r="F157" s="520"/>
      <c r="G157" s="520"/>
      <c r="H157" s="520"/>
      <c r="I157" s="520"/>
      <c r="J157" s="520"/>
      <c r="K157" s="520"/>
      <c r="L157" s="520"/>
      <c r="M157" s="520"/>
      <c r="N157" s="526"/>
      <c r="V157" s="254"/>
      <c r="W157" s="260"/>
      <c r="Y157" s="228" t="s">
        <v>516</v>
      </c>
      <c r="AC157" s="260"/>
      <c r="AD157" s="260"/>
    </row>
    <row r="158" spans="1:30" s="225" customFormat="1" ht="12" x14ac:dyDescent="0.2">
      <c r="A158" s="265"/>
      <c r="B158" s="264" t="s">
        <v>62</v>
      </c>
      <c r="C158" s="520" t="s">
        <v>517</v>
      </c>
      <c r="D158" s="520"/>
      <c r="E158" s="520"/>
      <c r="F158" s="266"/>
      <c r="G158" s="266"/>
      <c r="H158" s="266"/>
      <c r="I158" s="266"/>
      <c r="J158" s="267">
        <v>19.239999999999998</v>
      </c>
      <c r="K158" s="266" t="s">
        <v>518</v>
      </c>
      <c r="L158" s="267">
        <v>46.46</v>
      </c>
      <c r="M158" s="266" t="s">
        <v>519</v>
      </c>
      <c r="N158" s="268">
        <v>906</v>
      </c>
      <c r="V158" s="254"/>
      <c r="W158" s="260"/>
      <c r="Z158" s="228" t="s">
        <v>517</v>
      </c>
      <c r="AC158" s="260"/>
      <c r="AD158" s="260"/>
    </row>
    <row r="159" spans="1:30" s="225" customFormat="1" ht="12" x14ac:dyDescent="0.2">
      <c r="A159" s="265"/>
      <c r="B159" s="264" t="s">
        <v>61</v>
      </c>
      <c r="C159" s="520" t="s">
        <v>527</v>
      </c>
      <c r="D159" s="520"/>
      <c r="E159" s="520"/>
      <c r="F159" s="266"/>
      <c r="G159" s="266"/>
      <c r="H159" s="266"/>
      <c r="I159" s="266"/>
      <c r="J159" s="267">
        <v>15.67</v>
      </c>
      <c r="K159" s="266" t="s">
        <v>518</v>
      </c>
      <c r="L159" s="267">
        <v>37.840000000000003</v>
      </c>
      <c r="M159" s="266" t="s">
        <v>796</v>
      </c>
      <c r="N159" s="268">
        <v>298</v>
      </c>
      <c r="V159" s="254"/>
      <c r="W159" s="260"/>
      <c r="Z159" s="228" t="s">
        <v>527</v>
      </c>
      <c r="AC159" s="260"/>
      <c r="AD159" s="260"/>
    </row>
    <row r="160" spans="1:30" s="225" customFormat="1" ht="12" x14ac:dyDescent="0.2">
      <c r="A160" s="265"/>
      <c r="B160" s="264" t="s">
        <v>59</v>
      </c>
      <c r="C160" s="520" t="s">
        <v>529</v>
      </c>
      <c r="D160" s="520"/>
      <c r="E160" s="520"/>
      <c r="F160" s="266"/>
      <c r="G160" s="266"/>
      <c r="H160" s="266"/>
      <c r="I160" s="266"/>
      <c r="J160" s="267">
        <v>1.44</v>
      </c>
      <c r="K160" s="266"/>
      <c r="L160" s="267">
        <v>2.52</v>
      </c>
      <c r="M160" s="266" t="s">
        <v>797</v>
      </c>
      <c r="N160" s="268">
        <v>14</v>
      </c>
      <c r="V160" s="254"/>
      <c r="W160" s="260"/>
      <c r="Z160" s="228" t="s">
        <v>529</v>
      </c>
      <c r="AC160" s="260"/>
      <c r="AD160" s="260"/>
    </row>
    <row r="161" spans="1:30" s="225" customFormat="1" ht="12" x14ac:dyDescent="0.2">
      <c r="A161" s="265"/>
      <c r="B161" s="264"/>
      <c r="C161" s="520" t="s">
        <v>520</v>
      </c>
      <c r="D161" s="520"/>
      <c r="E161" s="520"/>
      <c r="F161" s="266" t="s">
        <v>521</v>
      </c>
      <c r="G161" s="266" t="s">
        <v>564</v>
      </c>
      <c r="H161" s="266" t="s">
        <v>518</v>
      </c>
      <c r="I161" s="266" t="s">
        <v>842</v>
      </c>
      <c r="J161" s="267"/>
      <c r="K161" s="266"/>
      <c r="L161" s="267"/>
      <c r="M161" s="266"/>
      <c r="N161" s="268"/>
      <c r="V161" s="254"/>
      <c r="W161" s="260"/>
      <c r="AA161" s="228" t="s">
        <v>520</v>
      </c>
      <c r="AC161" s="260"/>
      <c r="AD161" s="260"/>
    </row>
    <row r="162" spans="1:30" s="225" customFormat="1" ht="12" x14ac:dyDescent="0.2">
      <c r="A162" s="265"/>
      <c r="B162" s="264"/>
      <c r="C162" s="527" t="s">
        <v>522</v>
      </c>
      <c r="D162" s="527"/>
      <c r="E162" s="527"/>
      <c r="F162" s="269"/>
      <c r="G162" s="269"/>
      <c r="H162" s="269"/>
      <c r="I162" s="269"/>
      <c r="J162" s="270">
        <v>36.35</v>
      </c>
      <c r="K162" s="269"/>
      <c r="L162" s="270">
        <v>86.82</v>
      </c>
      <c r="M162" s="269"/>
      <c r="N162" s="271"/>
      <c r="V162" s="254"/>
      <c r="W162" s="260"/>
      <c r="AB162" s="228" t="s">
        <v>522</v>
      </c>
      <c r="AC162" s="260"/>
      <c r="AD162" s="260"/>
    </row>
    <row r="163" spans="1:30" s="225" customFormat="1" ht="12" x14ac:dyDescent="0.2">
      <c r="A163" s="265"/>
      <c r="B163" s="264"/>
      <c r="C163" s="520" t="s">
        <v>523</v>
      </c>
      <c r="D163" s="520"/>
      <c r="E163" s="520"/>
      <c r="F163" s="266"/>
      <c r="G163" s="266"/>
      <c r="H163" s="266"/>
      <c r="I163" s="266"/>
      <c r="J163" s="267"/>
      <c r="K163" s="266"/>
      <c r="L163" s="267">
        <v>46.46</v>
      </c>
      <c r="M163" s="266"/>
      <c r="N163" s="268">
        <v>906</v>
      </c>
      <c r="V163" s="254"/>
      <c r="W163" s="260"/>
      <c r="AA163" s="228" t="s">
        <v>523</v>
      </c>
      <c r="AC163" s="260"/>
      <c r="AD163" s="260"/>
    </row>
    <row r="164" spans="1:30" s="225" customFormat="1" ht="33.75" x14ac:dyDescent="0.2">
      <c r="A164" s="265"/>
      <c r="B164" s="264" t="s">
        <v>531</v>
      </c>
      <c r="C164" s="520" t="s">
        <v>532</v>
      </c>
      <c r="D164" s="520"/>
      <c r="E164" s="520"/>
      <c r="F164" s="266" t="s">
        <v>524</v>
      </c>
      <c r="G164" s="266" t="s">
        <v>533</v>
      </c>
      <c r="H164" s="266"/>
      <c r="I164" s="266" t="s">
        <v>533</v>
      </c>
      <c r="J164" s="267"/>
      <c r="K164" s="266"/>
      <c r="L164" s="267">
        <v>47.85</v>
      </c>
      <c r="M164" s="266"/>
      <c r="N164" s="268">
        <v>933</v>
      </c>
      <c r="V164" s="254"/>
      <c r="W164" s="260"/>
      <c r="AA164" s="228" t="s">
        <v>532</v>
      </c>
      <c r="AC164" s="260"/>
      <c r="AD164" s="260"/>
    </row>
    <row r="165" spans="1:30" s="225" customFormat="1" ht="33.75" x14ac:dyDescent="0.2">
      <c r="A165" s="265"/>
      <c r="B165" s="264" t="s">
        <v>534</v>
      </c>
      <c r="C165" s="520" t="s">
        <v>535</v>
      </c>
      <c r="D165" s="520"/>
      <c r="E165" s="520"/>
      <c r="F165" s="266" t="s">
        <v>524</v>
      </c>
      <c r="G165" s="266" t="s">
        <v>536</v>
      </c>
      <c r="H165" s="266"/>
      <c r="I165" s="266" t="s">
        <v>536</v>
      </c>
      <c r="J165" s="267"/>
      <c r="K165" s="266"/>
      <c r="L165" s="267">
        <v>27.88</v>
      </c>
      <c r="M165" s="266"/>
      <c r="N165" s="268">
        <v>544</v>
      </c>
      <c r="V165" s="254"/>
      <c r="W165" s="260"/>
      <c r="AA165" s="228" t="s">
        <v>535</v>
      </c>
      <c r="AC165" s="260"/>
      <c r="AD165" s="260"/>
    </row>
    <row r="166" spans="1:30" s="225" customFormat="1" ht="12" x14ac:dyDescent="0.2">
      <c r="A166" s="272"/>
      <c r="B166" s="273"/>
      <c r="C166" s="522" t="s">
        <v>526</v>
      </c>
      <c r="D166" s="522"/>
      <c r="E166" s="522"/>
      <c r="F166" s="257"/>
      <c r="G166" s="257"/>
      <c r="H166" s="257"/>
      <c r="I166" s="257"/>
      <c r="J166" s="258"/>
      <c r="K166" s="257"/>
      <c r="L166" s="258">
        <v>162.55000000000001</v>
      </c>
      <c r="M166" s="269"/>
      <c r="N166" s="259">
        <v>2695</v>
      </c>
      <c r="V166" s="254"/>
      <c r="W166" s="260"/>
      <c r="AC166" s="260" t="s">
        <v>526</v>
      </c>
      <c r="AD166" s="260"/>
    </row>
    <row r="167" spans="1:30" s="225" customFormat="1" ht="33.75" x14ac:dyDescent="0.2">
      <c r="A167" s="255" t="s">
        <v>68</v>
      </c>
      <c r="B167" s="256" t="s">
        <v>687</v>
      </c>
      <c r="C167" s="522" t="s">
        <v>688</v>
      </c>
      <c r="D167" s="522"/>
      <c r="E167" s="522"/>
      <c r="F167" s="257" t="s">
        <v>587</v>
      </c>
      <c r="G167" s="257"/>
      <c r="H167" s="257"/>
      <c r="I167" s="257" t="s">
        <v>843</v>
      </c>
      <c r="J167" s="258"/>
      <c r="K167" s="257"/>
      <c r="L167" s="258"/>
      <c r="M167" s="257"/>
      <c r="N167" s="259"/>
      <c r="V167" s="254"/>
      <c r="W167" s="260" t="s">
        <v>688</v>
      </c>
      <c r="AC167" s="260"/>
      <c r="AD167" s="260"/>
    </row>
    <row r="168" spans="1:30" s="225" customFormat="1" ht="12" x14ac:dyDescent="0.2">
      <c r="A168" s="261"/>
      <c r="B168" s="262"/>
      <c r="C168" s="520" t="s">
        <v>844</v>
      </c>
      <c r="D168" s="520"/>
      <c r="E168" s="520"/>
      <c r="F168" s="520"/>
      <c r="G168" s="520"/>
      <c r="H168" s="520"/>
      <c r="I168" s="520"/>
      <c r="J168" s="520"/>
      <c r="K168" s="520"/>
      <c r="L168" s="520"/>
      <c r="M168" s="520"/>
      <c r="N168" s="526"/>
      <c r="V168" s="254"/>
      <c r="W168" s="260"/>
      <c r="X168" s="228" t="s">
        <v>844</v>
      </c>
      <c r="AC168" s="260"/>
      <c r="AD168" s="260"/>
    </row>
    <row r="169" spans="1:30" s="225" customFormat="1" ht="33.75" x14ac:dyDescent="0.2">
      <c r="A169" s="263"/>
      <c r="B169" s="264" t="s">
        <v>513</v>
      </c>
      <c r="C169" s="520" t="s">
        <v>514</v>
      </c>
      <c r="D169" s="520"/>
      <c r="E169" s="520"/>
      <c r="F169" s="520"/>
      <c r="G169" s="520"/>
      <c r="H169" s="520"/>
      <c r="I169" s="520"/>
      <c r="J169" s="520"/>
      <c r="K169" s="520"/>
      <c r="L169" s="520"/>
      <c r="M169" s="520"/>
      <c r="N169" s="526"/>
      <c r="V169" s="254"/>
      <c r="W169" s="260"/>
      <c r="Y169" s="228" t="s">
        <v>514</v>
      </c>
      <c r="AC169" s="260"/>
      <c r="AD169" s="260"/>
    </row>
    <row r="170" spans="1:30" s="225" customFormat="1" ht="22.5" x14ac:dyDescent="0.2">
      <c r="A170" s="263"/>
      <c r="B170" s="264" t="s">
        <v>515</v>
      </c>
      <c r="C170" s="520" t="s">
        <v>516</v>
      </c>
      <c r="D170" s="520"/>
      <c r="E170" s="520"/>
      <c r="F170" s="520"/>
      <c r="G170" s="520"/>
      <c r="H170" s="520"/>
      <c r="I170" s="520"/>
      <c r="J170" s="520"/>
      <c r="K170" s="520"/>
      <c r="L170" s="520"/>
      <c r="M170" s="520"/>
      <c r="N170" s="526"/>
      <c r="V170" s="254"/>
      <c r="W170" s="260"/>
      <c r="Y170" s="228" t="s">
        <v>516</v>
      </c>
      <c r="AC170" s="260"/>
      <c r="AD170" s="260"/>
    </row>
    <row r="171" spans="1:30" s="225" customFormat="1" ht="12" x14ac:dyDescent="0.2">
      <c r="A171" s="265"/>
      <c r="B171" s="264" t="s">
        <v>62</v>
      </c>
      <c r="C171" s="520" t="s">
        <v>517</v>
      </c>
      <c r="D171" s="520"/>
      <c r="E171" s="520"/>
      <c r="F171" s="266"/>
      <c r="G171" s="266"/>
      <c r="H171" s="266"/>
      <c r="I171" s="266"/>
      <c r="J171" s="267">
        <v>183.86</v>
      </c>
      <c r="K171" s="266" t="s">
        <v>518</v>
      </c>
      <c r="L171" s="267">
        <v>142.09</v>
      </c>
      <c r="M171" s="266" t="s">
        <v>519</v>
      </c>
      <c r="N171" s="268">
        <v>2771</v>
      </c>
      <c r="V171" s="254"/>
      <c r="W171" s="260"/>
      <c r="Z171" s="228" t="s">
        <v>517</v>
      </c>
      <c r="AC171" s="260"/>
      <c r="AD171" s="260"/>
    </row>
    <row r="172" spans="1:30" s="225" customFormat="1" ht="12" x14ac:dyDescent="0.2">
      <c r="A172" s="265"/>
      <c r="B172" s="264" t="s">
        <v>59</v>
      </c>
      <c r="C172" s="520" t="s">
        <v>529</v>
      </c>
      <c r="D172" s="520"/>
      <c r="E172" s="520"/>
      <c r="F172" s="266"/>
      <c r="G172" s="266"/>
      <c r="H172" s="266"/>
      <c r="I172" s="266"/>
      <c r="J172" s="267">
        <v>3.68</v>
      </c>
      <c r="K172" s="266"/>
      <c r="L172" s="267">
        <v>2.06</v>
      </c>
      <c r="M172" s="266" t="s">
        <v>797</v>
      </c>
      <c r="N172" s="268">
        <v>11</v>
      </c>
      <c r="V172" s="254"/>
      <c r="W172" s="260"/>
      <c r="Z172" s="228" t="s">
        <v>529</v>
      </c>
      <c r="AC172" s="260"/>
      <c r="AD172" s="260"/>
    </row>
    <row r="173" spans="1:30" s="225" customFormat="1" ht="12" x14ac:dyDescent="0.2">
      <c r="A173" s="265"/>
      <c r="B173" s="264"/>
      <c r="C173" s="520" t="s">
        <v>520</v>
      </c>
      <c r="D173" s="520"/>
      <c r="E173" s="520"/>
      <c r="F173" s="266" t="s">
        <v>521</v>
      </c>
      <c r="G173" s="266" t="s">
        <v>845</v>
      </c>
      <c r="H173" s="266" t="s">
        <v>518</v>
      </c>
      <c r="I173" s="266" t="s">
        <v>846</v>
      </c>
      <c r="J173" s="267"/>
      <c r="K173" s="266"/>
      <c r="L173" s="267"/>
      <c r="M173" s="266"/>
      <c r="N173" s="268"/>
      <c r="V173" s="254"/>
      <c r="W173" s="260"/>
      <c r="AA173" s="228" t="s">
        <v>520</v>
      </c>
      <c r="AC173" s="260"/>
      <c r="AD173" s="260"/>
    </row>
    <row r="174" spans="1:30" s="225" customFormat="1" ht="12" x14ac:dyDescent="0.2">
      <c r="A174" s="265"/>
      <c r="B174" s="264"/>
      <c r="C174" s="527" t="s">
        <v>522</v>
      </c>
      <c r="D174" s="527"/>
      <c r="E174" s="527"/>
      <c r="F174" s="269"/>
      <c r="G174" s="269"/>
      <c r="H174" s="269"/>
      <c r="I174" s="269"/>
      <c r="J174" s="270">
        <v>187.54</v>
      </c>
      <c r="K174" s="269"/>
      <c r="L174" s="270">
        <v>144.15</v>
      </c>
      <c r="M174" s="269"/>
      <c r="N174" s="271"/>
      <c r="V174" s="254"/>
      <c r="W174" s="260"/>
      <c r="AB174" s="228" t="s">
        <v>522</v>
      </c>
      <c r="AC174" s="260"/>
      <c r="AD174" s="260"/>
    </row>
    <row r="175" spans="1:30" s="225" customFormat="1" ht="12" x14ac:dyDescent="0.2">
      <c r="A175" s="265"/>
      <c r="B175" s="264"/>
      <c r="C175" s="520" t="s">
        <v>523</v>
      </c>
      <c r="D175" s="520"/>
      <c r="E175" s="520"/>
      <c r="F175" s="266"/>
      <c r="G175" s="266"/>
      <c r="H175" s="266"/>
      <c r="I175" s="266"/>
      <c r="J175" s="267"/>
      <c r="K175" s="266"/>
      <c r="L175" s="267">
        <v>142.09</v>
      </c>
      <c r="M175" s="266"/>
      <c r="N175" s="268">
        <v>2771</v>
      </c>
      <c r="V175" s="254"/>
      <c r="W175" s="260"/>
      <c r="AA175" s="228" t="s">
        <v>523</v>
      </c>
      <c r="AC175" s="260"/>
      <c r="AD175" s="260"/>
    </row>
    <row r="176" spans="1:30" s="225" customFormat="1" ht="33.75" x14ac:dyDescent="0.2">
      <c r="A176" s="265"/>
      <c r="B176" s="264" t="s">
        <v>537</v>
      </c>
      <c r="C176" s="520" t="s">
        <v>538</v>
      </c>
      <c r="D176" s="520"/>
      <c r="E176" s="520"/>
      <c r="F176" s="266" t="s">
        <v>524</v>
      </c>
      <c r="G176" s="266" t="s">
        <v>539</v>
      </c>
      <c r="H176" s="266"/>
      <c r="I176" s="266" t="s">
        <v>539</v>
      </c>
      <c r="J176" s="267"/>
      <c r="K176" s="266"/>
      <c r="L176" s="267">
        <v>137.83000000000001</v>
      </c>
      <c r="M176" s="266"/>
      <c r="N176" s="268">
        <v>2688</v>
      </c>
      <c r="V176" s="254"/>
      <c r="W176" s="260"/>
      <c r="AA176" s="228" t="s">
        <v>538</v>
      </c>
      <c r="AC176" s="260"/>
      <c r="AD176" s="260"/>
    </row>
    <row r="177" spans="1:30" s="225" customFormat="1" ht="33.75" x14ac:dyDescent="0.2">
      <c r="A177" s="265"/>
      <c r="B177" s="264" t="s">
        <v>540</v>
      </c>
      <c r="C177" s="520" t="s">
        <v>541</v>
      </c>
      <c r="D177" s="520"/>
      <c r="E177" s="520"/>
      <c r="F177" s="266" t="s">
        <v>524</v>
      </c>
      <c r="G177" s="266" t="s">
        <v>542</v>
      </c>
      <c r="H177" s="266"/>
      <c r="I177" s="266" t="s">
        <v>542</v>
      </c>
      <c r="J177" s="267"/>
      <c r="K177" s="266"/>
      <c r="L177" s="267">
        <v>72.47</v>
      </c>
      <c r="M177" s="266"/>
      <c r="N177" s="268">
        <v>1413</v>
      </c>
      <c r="V177" s="254"/>
      <c r="W177" s="260"/>
      <c r="AA177" s="228" t="s">
        <v>541</v>
      </c>
      <c r="AC177" s="260"/>
      <c r="AD177" s="260"/>
    </row>
    <row r="178" spans="1:30" s="225" customFormat="1" ht="12" x14ac:dyDescent="0.2">
      <c r="A178" s="272"/>
      <c r="B178" s="273"/>
      <c r="C178" s="522" t="s">
        <v>526</v>
      </c>
      <c r="D178" s="522"/>
      <c r="E178" s="522"/>
      <c r="F178" s="257"/>
      <c r="G178" s="257"/>
      <c r="H178" s="257"/>
      <c r="I178" s="257"/>
      <c r="J178" s="258"/>
      <c r="K178" s="257"/>
      <c r="L178" s="258">
        <v>354.45</v>
      </c>
      <c r="M178" s="269"/>
      <c r="N178" s="259">
        <v>6883</v>
      </c>
      <c r="V178" s="254"/>
      <c r="W178" s="260"/>
      <c r="AC178" s="260" t="s">
        <v>526</v>
      </c>
      <c r="AD178" s="260"/>
    </row>
    <row r="179" spans="1:30" s="225" customFormat="1" ht="33.75" x14ac:dyDescent="0.2">
      <c r="A179" s="255" t="s">
        <v>67</v>
      </c>
      <c r="B179" s="256" t="s">
        <v>847</v>
      </c>
      <c r="C179" s="522" t="s">
        <v>848</v>
      </c>
      <c r="D179" s="522"/>
      <c r="E179" s="522"/>
      <c r="F179" s="257" t="s">
        <v>849</v>
      </c>
      <c r="G179" s="257"/>
      <c r="H179" s="257"/>
      <c r="I179" s="257" t="s">
        <v>375</v>
      </c>
      <c r="J179" s="258"/>
      <c r="K179" s="257"/>
      <c r="L179" s="258"/>
      <c r="M179" s="257"/>
      <c r="N179" s="259"/>
      <c r="V179" s="254"/>
      <c r="W179" s="260" t="s">
        <v>848</v>
      </c>
      <c r="AC179" s="260"/>
      <c r="AD179" s="260"/>
    </row>
    <row r="180" spans="1:30" s="225" customFormat="1" ht="33.75" x14ac:dyDescent="0.2">
      <c r="A180" s="263"/>
      <c r="B180" s="264" t="s">
        <v>513</v>
      </c>
      <c r="C180" s="520" t="s">
        <v>514</v>
      </c>
      <c r="D180" s="520"/>
      <c r="E180" s="520"/>
      <c r="F180" s="520"/>
      <c r="G180" s="520"/>
      <c r="H180" s="520"/>
      <c r="I180" s="520"/>
      <c r="J180" s="520"/>
      <c r="K180" s="520"/>
      <c r="L180" s="520"/>
      <c r="M180" s="520"/>
      <c r="N180" s="526"/>
      <c r="V180" s="254"/>
      <c r="W180" s="260"/>
      <c r="Y180" s="228" t="s">
        <v>514</v>
      </c>
      <c r="AC180" s="260"/>
      <c r="AD180" s="260"/>
    </row>
    <row r="181" spans="1:30" s="225" customFormat="1" ht="22.5" x14ac:dyDescent="0.2">
      <c r="A181" s="263"/>
      <c r="B181" s="264" t="s">
        <v>515</v>
      </c>
      <c r="C181" s="520" t="s">
        <v>516</v>
      </c>
      <c r="D181" s="520"/>
      <c r="E181" s="520"/>
      <c r="F181" s="520"/>
      <c r="G181" s="520"/>
      <c r="H181" s="520"/>
      <c r="I181" s="520"/>
      <c r="J181" s="520"/>
      <c r="K181" s="520"/>
      <c r="L181" s="520"/>
      <c r="M181" s="520"/>
      <c r="N181" s="526"/>
      <c r="V181" s="254"/>
      <c r="W181" s="260"/>
      <c r="Y181" s="228" t="s">
        <v>516</v>
      </c>
      <c r="AC181" s="260"/>
      <c r="AD181" s="260"/>
    </row>
    <row r="182" spans="1:30" s="225" customFormat="1" ht="12" x14ac:dyDescent="0.2">
      <c r="A182" s="265"/>
      <c r="B182" s="264" t="s">
        <v>62</v>
      </c>
      <c r="C182" s="520" t="s">
        <v>517</v>
      </c>
      <c r="D182" s="520"/>
      <c r="E182" s="520"/>
      <c r="F182" s="266"/>
      <c r="G182" s="266"/>
      <c r="H182" s="266"/>
      <c r="I182" s="266"/>
      <c r="J182" s="267">
        <v>6.82</v>
      </c>
      <c r="K182" s="266" t="s">
        <v>518</v>
      </c>
      <c r="L182" s="267">
        <v>131.76</v>
      </c>
      <c r="M182" s="266" t="s">
        <v>519</v>
      </c>
      <c r="N182" s="268">
        <v>2569</v>
      </c>
      <c r="V182" s="254"/>
      <c r="W182" s="260"/>
      <c r="Z182" s="228" t="s">
        <v>517</v>
      </c>
      <c r="AC182" s="260"/>
      <c r="AD182" s="260"/>
    </row>
    <row r="183" spans="1:30" s="225" customFormat="1" ht="12" x14ac:dyDescent="0.2">
      <c r="A183" s="265"/>
      <c r="B183" s="264" t="s">
        <v>61</v>
      </c>
      <c r="C183" s="520" t="s">
        <v>527</v>
      </c>
      <c r="D183" s="520"/>
      <c r="E183" s="520"/>
      <c r="F183" s="266"/>
      <c r="G183" s="266"/>
      <c r="H183" s="266"/>
      <c r="I183" s="266"/>
      <c r="J183" s="267">
        <v>2.63</v>
      </c>
      <c r="K183" s="266" t="s">
        <v>518</v>
      </c>
      <c r="L183" s="267">
        <v>50.81</v>
      </c>
      <c r="M183" s="266" t="s">
        <v>796</v>
      </c>
      <c r="N183" s="268">
        <v>400</v>
      </c>
      <c r="V183" s="254"/>
      <c r="W183" s="260"/>
      <c r="Z183" s="228" t="s">
        <v>527</v>
      </c>
      <c r="AC183" s="260"/>
      <c r="AD183" s="260"/>
    </row>
    <row r="184" spans="1:30" s="225" customFormat="1" ht="12" x14ac:dyDescent="0.2">
      <c r="A184" s="265"/>
      <c r="B184" s="264"/>
      <c r="C184" s="520" t="s">
        <v>520</v>
      </c>
      <c r="D184" s="520"/>
      <c r="E184" s="520"/>
      <c r="F184" s="266" t="s">
        <v>521</v>
      </c>
      <c r="G184" s="266" t="s">
        <v>550</v>
      </c>
      <c r="H184" s="266" t="s">
        <v>518</v>
      </c>
      <c r="I184" s="266" t="s">
        <v>850</v>
      </c>
      <c r="J184" s="267"/>
      <c r="K184" s="266"/>
      <c r="L184" s="267"/>
      <c r="M184" s="266"/>
      <c r="N184" s="268"/>
      <c r="V184" s="254"/>
      <c r="W184" s="260"/>
      <c r="AA184" s="228" t="s">
        <v>520</v>
      </c>
      <c r="AC184" s="260"/>
      <c r="AD184" s="260"/>
    </row>
    <row r="185" spans="1:30" s="225" customFormat="1" ht="12" x14ac:dyDescent="0.2">
      <c r="A185" s="265"/>
      <c r="B185" s="264"/>
      <c r="C185" s="527" t="s">
        <v>522</v>
      </c>
      <c r="D185" s="527"/>
      <c r="E185" s="527"/>
      <c r="F185" s="269"/>
      <c r="G185" s="269"/>
      <c r="H185" s="269"/>
      <c r="I185" s="269"/>
      <c r="J185" s="270">
        <v>9.4499999999999993</v>
      </c>
      <c r="K185" s="269"/>
      <c r="L185" s="270">
        <v>182.57</v>
      </c>
      <c r="M185" s="269"/>
      <c r="N185" s="271"/>
      <c r="V185" s="254"/>
      <c r="W185" s="260"/>
      <c r="AB185" s="228" t="s">
        <v>522</v>
      </c>
      <c r="AC185" s="260"/>
      <c r="AD185" s="260"/>
    </row>
    <row r="186" spans="1:30" s="225" customFormat="1" ht="12" x14ac:dyDescent="0.2">
      <c r="A186" s="265"/>
      <c r="B186" s="264"/>
      <c r="C186" s="520" t="s">
        <v>523</v>
      </c>
      <c r="D186" s="520"/>
      <c r="E186" s="520"/>
      <c r="F186" s="266"/>
      <c r="G186" s="266"/>
      <c r="H186" s="266"/>
      <c r="I186" s="266"/>
      <c r="J186" s="267"/>
      <c r="K186" s="266"/>
      <c r="L186" s="267">
        <v>131.76</v>
      </c>
      <c r="M186" s="266"/>
      <c r="N186" s="268">
        <v>2569</v>
      </c>
      <c r="V186" s="254"/>
      <c r="W186" s="260"/>
      <c r="AA186" s="228" t="s">
        <v>523</v>
      </c>
      <c r="AC186" s="260"/>
      <c r="AD186" s="260"/>
    </row>
    <row r="187" spans="1:30" s="225" customFormat="1" ht="33.75" x14ac:dyDescent="0.2">
      <c r="A187" s="265"/>
      <c r="B187" s="264" t="s">
        <v>531</v>
      </c>
      <c r="C187" s="520" t="s">
        <v>532</v>
      </c>
      <c r="D187" s="520"/>
      <c r="E187" s="520"/>
      <c r="F187" s="266" t="s">
        <v>524</v>
      </c>
      <c r="G187" s="266" t="s">
        <v>533</v>
      </c>
      <c r="H187" s="266"/>
      <c r="I187" s="266" t="s">
        <v>533</v>
      </c>
      <c r="J187" s="267"/>
      <c r="K187" s="266"/>
      <c r="L187" s="267">
        <v>135.71</v>
      </c>
      <c r="M187" s="266"/>
      <c r="N187" s="268">
        <v>2646</v>
      </c>
      <c r="V187" s="254"/>
      <c r="W187" s="260"/>
      <c r="AA187" s="228" t="s">
        <v>532</v>
      </c>
      <c r="AC187" s="260"/>
      <c r="AD187" s="260"/>
    </row>
    <row r="188" spans="1:30" s="225" customFormat="1" ht="33.75" x14ac:dyDescent="0.2">
      <c r="A188" s="265"/>
      <c r="B188" s="264" t="s">
        <v>534</v>
      </c>
      <c r="C188" s="520" t="s">
        <v>535</v>
      </c>
      <c r="D188" s="520"/>
      <c r="E188" s="520"/>
      <c r="F188" s="266" t="s">
        <v>524</v>
      </c>
      <c r="G188" s="266" t="s">
        <v>536</v>
      </c>
      <c r="H188" s="266"/>
      <c r="I188" s="266" t="s">
        <v>536</v>
      </c>
      <c r="J188" s="267"/>
      <c r="K188" s="266"/>
      <c r="L188" s="267">
        <v>79.06</v>
      </c>
      <c r="M188" s="266"/>
      <c r="N188" s="268">
        <v>1541</v>
      </c>
      <c r="V188" s="254"/>
      <c r="W188" s="260"/>
      <c r="AA188" s="228" t="s">
        <v>535</v>
      </c>
      <c r="AC188" s="260"/>
      <c r="AD188" s="260"/>
    </row>
    <row r="189" spans="1:30" s="225" customFormat="1" ht="12" x14ac:dyDescent="0.2">
      <c r="A189" s="272"/>
      <c r="B189" s="273"/>
      <c r="C189" s="522" t="s">
        <v>526</v>
      </c>
      <c r="D189" s="522"/>
      <c r="E189" s="522"/>
      <c r="F189" s="257"/>
      <c r="G189" s="257"/>
      <c r="H189" s="257"/>
      <c r="I189" s="257"/>
      <c r="J189" s="258"/>
      <c r="K189" s="257"/>
      <c r="L189" s="258">
        <v>397.34</v>
      </c>
      <c r="M189" s="269"/>
      <c r="N189" s="259">
        <v>7156</v>
      </c>
      <c r="V189" s="254"/>
      <c r="W189" s="260"/>
      <c r="AC189" s="260" t="s">
        <v>526</v>
      </c>
      <c r="AD189" s="260"/>
    </row>
    <row r="190" spans="1:30" s="225" customFormat="1" ht="33.75" x14ac:dyDescent="0.2">
      <c r="A190" s="255" t="s">
        <v>374</v>
      </c>
      <c r="B190" s="256" t="s">
        <v>851</v>
      </c>
      <c r="C190" s="522" t="s">
        <v>852</v>
      </c>
      <c r="D190" s="522"/>
      <c r="E190" s="522"/>
      <c r="F190" s="257" t="s">
        <v>849</v>
      </c>
      <c r="G190" s="257"/>
      <c r="H190" s="257"/>
      <c r="I190" s="257" t="s">
        <v>401</v>
      </c>
      <c r="J190" s="258"/>
      <c r="K190" s="257"/>
      <c r="L190" s="258"/>
      <c r="M190" s="257"/>
      <c r="N190" s="259"/>
      <c r="V190" s="254"/>
      <c r="W190" s="260" t="s">
        <v>852</v>
      </c>
      <c r="AC190" s="260"/>
      <c r="AD190" s="260"/>
    </row>
    <row r="191" spans="1:30" s="225" customFormat="1" ht="12" x14ac:dyDescent="0.2">
      <c r="A191" s="261"/>
      <c r="B191" s="262"/>
      <c r="C191" s="520" t="s">
        <v>853</v>
      </c>
      <c r="D191" s="520"/>
      <c r="E191" s="520"/>
      <c r="F191" s="520"/>
      <c r="G191" s="520"/>
      <c r="H191" s="520"/>
      <c r="I191" s="520"/>
      <c r="J191" s="520"/>
      <c r="K191" s="520"/>
      <c r="L191" s="520"/>
      <c r="M191" s="520"/>
      <c r="N191" s="526"/>
      <c r="V191" s="254"/>
      <c r="W191" s="260"/>
      <c r="X191" s="228" t="s">
        <v>853</v>
      </c>
      <c r="AC191" s="260"/>
      <c r="AD191" s="260"/>
    </row>
    <row r="192" spans="1:30" s="225" customFormat="1" ht="33.75" x14ac:dyDescent="0.2">
      <c r="A192" s="263"/>
      <c r="B192" s="264" t="s">
        <v>513</v>
      </c>
      <c r="C192" s="520" t="s">
        <v>514</v>
      </c>
      <c r="D192" s="520"/>
      <c r="E192" s="520"/>
      <c r="F192" s="520"/>
      <c r="G192" s="520"/>
      <c r="H192" s="520"/>
      <c r="I192" s="520"/>
      <c r="J192" s="520"/>
      <c r="K192" s="520"/>
      <c r="L192" s="520"/>
      <c r="M192" s="520"/>
      <c r="N192" s="526"/>
      <c r="V192" s="254"/>
      <c r="W192" s="260"/>
      <c r="Y192" s="228" t="s">
        <v>514</v>
      </c>
      <c r="AC192" s="260"/>
      <c r="AD192" s="260"/>
    </row>
    <row r="193" spans="1:30" s="225" customFormat="1" ht="22.5" x14ac:dyDescent="0.2">
      <c r="A193" s="263"/>
      <c r="B193" s="264" t="s">
        <v>515</v>
      </c>
      <c r="C193" s="520" t="s">
        <v>516</v>
      </c>
      <c r="D193" s="520"/>
      <c r="E193" s="520"/>
      <c r="F193" s="520"/>
      <c r="G193" s="520"/>
      <c r="H193" s="520"/>
      <c r="I193" s="520"/>
      <c r="J193" s="520"/>
      <c r="K193" s="520"/>
      <c r="L193" s="520"/>
      <c r="M193" s="520"/>
      <c r="N193" s="526"/>
      <c r="V193" s="254"/>
      <c r="W193" s="260"/>
      <c r="Y193" s="228" t="s">
        <v>516</v>
      </c>
      <c r="AC193" s="260"/>
      <c r="AD193" s="260"/>
    </row>
    <row r="194" spans="1:30" s="225" customFormat="1" ht="12" x14ac:dyDescent="0.2">
      <c r="A194" s="265"/>
      <c r="B194" s="264" t="s">
        <v>62</v>
      </c>
      <c r="C194" s="520" t="s">
        <v>517</v>
      </c>
      <c r="D194" s="520"/>
      <c r="E194" s="520"/>
      <c r="F194" s="266"/>
      <c r="G194" s="266"/>
      <c r="H194" s="266"/>
      <c r="I194" s="266"/>
      <c r="J194" s="267">
        <v>20.3</v>
      </c>
      <c r="K194" s="266" t="s">
        <v>518</v>
      </c>
      <c r="L194" s="267">
        <v>672.34</v>
      </c>
      <c r="M194" s="266" t="s">
        <v>519</v>
      </c>
      <c r="N194" s="268">
        <v>13111</v>
      </c>
      <c r="V194" s="254"/>
      <c r="W194" s="260"/>
      <c r="Z194" s="228" t="s">
        <v>517</v>
      </c>
      <c r="AC194" s="260"/>
      <c r="AD194" s="260"/>
    </row>
    <row r="195" spans="1:30" s="225" customFormat="1" ht="12" x14ac:dyDescent="0.2">
      <c r="A195" s="265"/>
      <c r="B195" s="264" t="s">
        <v>61</v>
      </c>
      <c r="C195" s="520" t="s">
        <v>527</v>
      </c>
      <c r="D195" s="520"/>
      <c r="E195" s="520"/>
      <c r="F195" s="266"/>
      <c r="G195" s="266"/>
      <c r="H195" s="266"/>
      <c r="I195" s="266"/>
      <c r="J195" s="267">
        <v>7.9</v>
      </c>
      <c r="K195" s="266" t="s">
        <v>518</v>
      </c>
      <c r="L195" s="267">
        <v>261.64999999999998</v>
      </c>
      <c r="M195" s="266" t="s">
        <v>796</v>
      </c>
      <c r="N195" s="268">
        <v>2059</v>
      </c>
      <c r="V195" s="254"/>
      <c r="W195" s="260"/>
      <c r="Z195" s="228" t="s">
        <v>527</v>
      </c>
      <c r="AC195" s="260"/>
      <c r="AD195" s="260"/>
    </row>
    <row r="196" spans="1:30" s="225" customFormat="1" ht="12" x14ac:dyDescent="0.2">
      <c r="A196" s="265"/>
      <c r="B196" s="264" t="s">
        <v>59</v>
      </c>
      <c r="C196" s="520" t="s">
        <v>529</v>
      </c>
      <c r="D196" s="520"/>
      <c r="E196" s="520"/>
      <c r="F196" s="266"/>
      <c r="G196" s="266"/>
      <c r="H196" s="266"/>
      <c r="I196" s="266"/>
      <c r="J196" s="267">
        <v>1.56</v>
      </c>
      <c r="K196" s="266"/>
      <c r="L196" s="267">
        <v>37.44</v>
      </c>
      <c r="M196" s="266" t="s">
        <v>797</v>
      </c>
      <c r="N196" s="268">
        <v>205</v>
      </c>
      <c r="V196" s="254"/>
      <c r="W196" s="260"/>
      <c r="Z196" s="228" t="s">
        <v>529</v>
      </c>
      <c r="AC196" s="260"/>
      <c r="AD196" s="260"/>
    </row>
    <row r="197" spans="1:30" s="225" customFormat="1" ht="12" x14ac:dyDescent="0.2">
      <c r="A197" s="265"/>
      <c r="B197" s="264"/>
      <c r="C197" s="520" t="s">
        <v>520</v>
      </c>
      <c r="D197" s="520"/>
      <c r="E197" s="520"/>
      <c r="F197" s="266" t="s">
        <v>521</v>
      </c>
      <c r="G197" s="266" t="s">
        <v>854</v>
      </c>
      <c r="H197" s="266" t="s">
        <v>518</v>
      </c>
      <c r="I197" s="266" t="s">
        <v>855</v>
      </c>
      <c r="J197" s="267"/>
      <c r="K197" s="266"/>
      <c r="L197" s="267"/>
      <c r="M197" s="266"/>
      <c r="N197" s="268"/>
      <c r="V197" s="254"/>
      <c r="W197" s="260"/>
      <c r="AA197" s="228" t="s">
        <v>520</v>
      </c>
      <c r="AC197" s="260"/>
      <c r="AD197" s="260"/>
    </row>
    <row r="198" spans="1:30" s="225" customFormat="1" ht="12" x14ac:dyDescent="0.2">
      <c r="A198" s="265"/>
      <c r="B198" s="264"/>
      <c r="C198" s="527" t="s">
        <v>522</v>
      </c>
      <c r="D198" s="527"/>
      <c r="E198" s="527"/>
      <c r="F198" s="269"/>
      <c r="G198" s="269"/>
      <c r="H198" s="269"/>
      <c r="I198" s="269"/>
      <c r="J198" s="270">
        <v>29.76</v>
      </c>
      <c r="K198" s="269"/>
      <c r="L198" s="270">
        <v>971.43</v>
      </c>
      <c r="M198" s="269"/>
      <c r="N198" s="271"/>
      <c r="V198" s="254"/>
      <c r="W198" s="260"/>
      <c r="AB198" s="228" t="s">
        <v>522</v>
      </c>
      <c r="AC198" s="260"/>
      <c r="AD198" s="260"/>
    </row>
    <row r="199" spans="1:30" s="225" customFormat="1" ht="12" x14ac:dyDescent="0.2">
      <c r="A199" s="265"/>
      <c r="B199" s="264"/>
      <c r="C199" s="520" t="s">
        <v>523</v>
      </c>
      <c r="D199" s="520"/>
      <c r="E199" s="520"/>
      <c r="F199" s="266"/>
      <c r="G199" s="266"/>
      <c r="H199" s="266"/>
      <c r="I199" s="266"/>
      <c r="J199" s="267"/>
      <c r="K199" s="266"/>
      <c r="L199" s="267">
        <v>672.34</v>
      </c>
      <c r="M199" s="266"/>
      <c r="N199" s="268">
        <v>13111</v>
      </c>
      <c r="V199" s="254"/>
      <c r="W199" s="260"/>
      <c r="AA199" s="228" t="s">
        <v>523</v>
      </c>
      <c r="AC199" s="260"/>
      <c r="AD199" s="260"/>
    </row>
    <row r="200" spans="1:30" s="225" customFormat="1" ht="33.75" x14ac:dyDescent="0.2">
      <c r="A200" s="265"/>
      <c r="B200" s="264" t="s">
        <v>531</v>
      </c>
      <c r="C200" s="520" t="s">
        <v>532</v>
      </c>
      <c r="D200" s="520"/>
      <c r="E200" s="520"/>
      <c r="F200" s="266" t="s">
        <v>524</v>
      </c>
      <c r="G200" s="266" t="s">
        <v>533</v>
      </c>
      <c r="H200" s="266"/>
      <c r="I200" s="266" t="s">
        <v>533</v>
      </c>
      <c r="J200" s="267"/>
      <c r="K200" s="266"/>
      <c r="L200" s="267">
        <v>692.51</v>
      </c>
      <c r="M200" s="266"/>
      <c r="N200" s="268">
        <v>13504</v>
      </c>
      <c r="V200" s="254"/>
      <c r="W200" s="260"/>
      <c r="AA200" s="228" t="s">
        <v>532</v>
      </c>
      <c r="AC200" s="260"/>
      <c r="AD200" s="260"/>
    </row>
    <row r="201" spans="1:30" s="225" customFormat="1" ht="33.75" x14ac:dyDescent="0.2">
      <c r="A201" s="265"/>
      <c r="B201" s="264" t="s">
        <v>534</v>
      </c>
      <c r="C201" s="520" t="s">
        <v>535</v>
      </c>
      <c r="D201" s="520"/>
      <c r="E201" s="520"/>
      <c r="F201" s="266" t="s">
        <v>524</v>
      </c>
      <c r="G201" s="266" t="s">
        <v>536</v>
      </c>
      <c r="H201" s="266"/>
      <c r="I201" s="266" t="s">
        <v>536</v>
      </c>
      <c r="J201" s="267"/>
      <c r="K201" s="266"/>
      <c r="L201" s="267">
        <v>403.4</v>
      </c>
      <c r="M201" s="266"/>
      <c r="N201" s="268">
        <v>7867</v>
      </c>
      <c r="V201" s="254"/>
      <c r="W201" s="260"/>
      <c r="AA201" s="228" t="s">
        <v>535</v>
      </c>
      <c r="AC201" s="260"/>
      <c r="AD201" s="260"/>
    </row>
    <row r="202" spans="1:30" s="225" customFormat="1" ht="12" x14ac:dyDescent="0.2">
      <c r="A202" s="272"/>
      <c r="B202" s="273"/>
      <c r="C202" s="522" t="s">
        <v>526</v>
      </c>
      <c r="D202" s="522"/>
      <c r="E202" s="522"/>
      <c r="F202" s="257"/>
      <c r="G202" s="257"/>
      <c r="H202" s="257"/>
      <c r="I202" s="257"/>
      <c r="J202" s="258"/>
      <c r="K202" s="257"/>
      <c r="L202" s="258">
        <v>2067.34</v>
      </c>
      <c r="M202" s="269"/>
      <c r="N202" s="259">
        <v>36746</v>
      </c>
      <c r="V202" s="254"/>
      <c r="W202" s="260"/>
      <c r="AC202" s="260" t="s">
        <v>526</v>
      </c>
      <c r="AD202" s="260"/>
    </row>
    <row r="203" spans="1:30" s="225" customFormat="1" ht="33.75" x14ac:dyDescent="0.2">
      <c r="A203" s="255" t="s">
        <v>364</v>
      </c>
      <c r="B203" s="256" t="s">
        <v>856</v>
      </c>
      <c r="C203" s="522" t="s">
        <v>857</v>
      </c>
      <c r="D203" s="522"/>
      <c r="E203" s="522"/>
      <c r="F203" s="257" t="s">
        <v>587</v>
      </c>
      <c r="G203" s="257"/>
      <c r="H203" s="257"/>
      <c r="I203" s="257" t="s">
        <v>858</v>
      </c>
      <c r="J203" s="258"/>
      <c r="K203" s="257"/>
      <c r="L203" s="258"/>
      <c r="M203" s="257"/>
      <c r="N203" s="259"/>
      <c r="V203" s="254"/>
      <c r="W203" s="260" t="s">
        <v>857</v>
      </c>
      <c r="AC203" s="260"/>
      <c r="AD203" s="260"/>
    </row>
    <row r="204" spans="1:30" s="225" customFormat="1" ht="12" x14ac:dyDescent="0.2">
      <c r="A204" s="261"/>
      <c r="B204" s="262"/>
      <c r="C204" s="520" t="s">
        <v>859</v>
      </c>
      <c r="D204" s="520"/>
      <c r="E204" s="520"/>
      <c r="F204" s="520"/>
      <c r="G204" s="520"/>
      <c r="H204" s="520"/>
      <c r="I204" s="520"/>
      <c r="J204" s="520"/>
      <c r="K204" s="520"/>
      <c r="L204" s="520"/>
      <c r="M204" s="520"/>
      <c r="N204" s="526"/>
      <c r="V204" s="254"/>
      <c r="W204" s="260"/>
      <c r="X204" s="228" t="s">
        <v>859</v>
      </c>
      <c r="AC204" s="260"/>
      <c r="AD204" s="260"/>
    </row>
    <row r="205" spans="1:30" s="225" customFormat="1" ht="33.75" x14ac:dyDescent="0.2">
      <c r="A205" s="263"/>
      <c r="B205" s="264" t="s">
        <v>513</v>
      </c>
      <c r="C205" s="520" t="s">
        <v>514</v>
      </c>
      <c r="D205" s="520"/>
      <c r="E205" s="520"/>
      <c r="F205" s="520"/>
      <c r="G205" s="520"/>
      <c r="H205" s="520"/>
      <c r="I205" s="520"/>
      <c r="J205" s="520"/>
      <c r="K205" s="520"/>
      <c r="L205" s="520"/>
      <c r="M205" s="520"/>
      <c r="N205" s="526"/>
      <c r="V205" s="254"/>
      <c r="W205" s="260"/>
      <c r="Y205" s="228" t="s">
        <v>514</v>
      </c>
      <c r="AC205" s="260"/>
      <c r="AD205" s="260"/>
    </row>
    <row r="206" spans="1:30" s="225" customFormat="1" ht="22.5" x14ac:dyDescent="0.2">
      <c r="A206" s="263"/>
      <c r="B206" s="264" t="s">
        <v>515</v>
      </c>
      <c r="C206" s="520" t="s">
        <v>516</v>
      </c>
      <c r="D206" s="520"/>
      <c r="E206" s="520"/>
      <c r="F206" s="520"/>
      <c r="G206" s="520"/>
      <c r="H206" s="520"/>
      <c r="I206" s="520"/>
      <c r="J206" s="520"/>
      <c r="K206" s="520"/>
      <c r="L206" s="520"/>
      <c r="M206" s="520"/>
      <c r="N206" s="526"/>
      <c r="V206" s="254"/>
      <c r="W206" s="260"/>
      <c r="Y206" s="228" t="s">
        <v>516</v>
      </c>
      <c r="AC206" s="260"/>
      <c r="AD206" s="260"/>
    </row>
    <row r="207" spans="1:30" s="225" customFormat="1" ht="12" x14ac:dyDescent="0.2">
      <c r="A207" s="265"/>
      <c r="B207" s="264" t="s">
        <v>62</v>
      </c>
      <c r="C207" s="520" t="s">
        <v>517</v>
      </c>
      <c r="D207" s="520"/>
      <c r="E207" s="520"/>
      <c r="F207" s="266"/>
      <c r="G207" s="266"/>
      <c r="H207" s="266"/>
      <c r="I207" s="266"/>
      <c r="J207" s="267">
        <v>147.87</v>
      </c>
      <c r="K207" s="266" t="s">
        <v>518</v>
      </c>
      <c r="L207" s="267">
        <v>277.52</v>
      </c>
      <c r="M207" s="266" t="s">
        <v>519</v>
      </c>
      <c r="N207" s="268">
        <v>5412</v>
      </c>
      <c r="V207" s="254"/>
      <c r="W207" s="260"/>
      <c r="Z207" s="228" t="s">
        <v>517</v>
      </c>
      <c r="AC207" s="260"/>
      <c r="AD207" s="260"/>
    </row>
    <row r="208" spans="1:30" s="225" customFormat="1" ht="12" x14ac:dyDescent="0.2">
      <c r="A208" s="265"/>
      <c r="B208" s="264" t="s">
        <v>59</v>
      </c>
      <c r="C208" s="520" t="s">
        <v>529</v>
      </c>
      <c r="D208" s="520"/>
      <c r="E208" s="520"/>
      <c r="F208" s="266"/>
      <c r="G208" s="266"/>
      <c r="H208" s="266"/>
      <c r="I208" s="266"/>
      <c r="J208" s="267">
        <v>2.96</v>
      </c>
      <c r="K208" s="266"/>
      <c r="L208" s="267">
        <v>4.03</v>
      </c>
      <c r="M208" s="266" t="s">
        <v>797</v>
      </c>
      <c r="N208" s="268">
        <v>22</v>
      </c>
      <c r="V208" s="254"/>
      <c r="W208" s="260"/>
      <c r="Z208" s="228" t="s">
        <v>529</v>
      </c>
      <c r="AC208" s="260"/>
      <c r="AD208" s="260"/>
    </row>
    <row r="209" spans="1:30" s="225" customFormat="1" ht="12" x14ac:dyDescent="0.2">
      <c r="A209" s="265"/>
      <c r="B209" s="264"/>
      <c r="C209" s="520" t="s">
        <v>520</v>
      </c>
      <c r="D209" s="520"/>
      <c r="E209" s="520"/>
      <c r="F209" s="266" t="s">
        <v>521</v>
      </c>
      <c r="G209" s="266" t="s">
        <v>860</v>
      </c>
      <c r="H209" s="266" t="s">
        <v>518</v>
      </c>
      <c r="I209" s="266" t="s">
        <v>861</v>
      </c>
      <c r="J209" s="267"/>
      <c r="K209" s="266"/>
      <c r="L209" s="267"/>
      <c r="M209" s="266"/>
      <c r="N209" s="268"/>
      <c r="V209" s="254"/>
      <c r="W209" s="260"/>
      <c r="AA209" s="228" t="s">
        <v>520</v>
      </c>
      <c r="AC209" s="260"/>
      <c r="AD209" s="260"/>
    </row>
    <row r="210" spans="1:30" s="225" customFormat="1" ht="12" x14ac:dyDescent="0.2">
      <c r="A210" s="265"/>
      <c r="B210" s="264"/>
      <c r="C210" s="527" t="s">
        <v>522</v>
      </c>
      <c r="D210" s="527"/>
      <c r="E210" s="527"/>
      <c r="F210" s="269"/>
      <c r="G210" s="269"/>
      <c r="H210" s="269"/>
      <c r="I210" s="269"/>
      <c r="J210" s="270">
        <v>150.83000000000001</v>
      </c>
      <c r="K210" s="269"/>
      <c r="L210" s="270">
        <v>281.55</v>
      </c>
      <c r="M210" s="269"/>
      <c r="N210" s="271"/>
      <c r="V210" s="254"/>
      <c r="W210" s="260"/>
      <c r="AB210" s="228" t="s">
        <v>522</v>
      </c>
      <c r="AC210" s="260"/>
      <c r="AD210" s="260"/>
    </row>
    <row r="211" spans="1:30" s="225" customFormat="1" ht="12" x14ac:dyDescent="0.2">
      <c r="A211" s="265"/>
      <c r="B211" s="264"/>
      <c r="C211" s="520" t="s">
        <v>523</v>
      </c>
      <c r="D211" s="520"/>
      <c r="E211" s="520"/>
      <c r="F211" s="266"/>
      <c r="G211" s="266"/>
      <c r="H211" s="266"/>
      <c r="I211" s="266"/>
      <c r="J211" s="267"/>
      <c r="K211" s="266"/>
      <c r="L211" s="267">
        <v>277.52</v>
      </c>
      <c r="M211" s="266"/>
      <c r="N211" s="268">
        <v>5412</v>
      </c>
      <c r="V211" s="254"/>
      <c r="W211" s="260"/>
      <c r="AA211" s="228" t="s">
        <v>523</v>
      </c>
      <c r="AC211" s="260"/>
      <c r="AD211" s="260"/>
    </row>
    <row r="212" spans="1:30" s="225" customFormat="1" ht="33.75" x14ac:dyDescent="0.2">
      <c r="A212" s="265"/>
      <c r="B212" s="264" t="s">
        <v>537</v>
      </c>
      <c r="C212" s="520" t="s">
        <v>538</v>
      </c>
      <c r="D212" s="520"/>
      <c r="E212" s="520"/>
      <c r="F212" s="266" t="s">
        <v>524</v>
      </c>
      <c r="G212" s="266" t="s">
        <v>539</v>
      </c>
      <c r="H212" s="266"/>
      <c r="I212" s="266" t="s">
        <v>539</v>
      </c>
      <c r="J212" s="267"/>
      <c r="K212" s="266"/>
      <c r="L212" s="267">
        <v>269.19</v>
      </c>
      <c r="M212" s="266"/>
      <c r="N212" s="268">
        <v>5250</v>
      </c>
      <c r="V212" s="254"/>
      <c r="W212" s="260"/>
      <c r="AA212" s="228" t="s">
        <v>538</v>
      </c>
      <c r="AC212" s="260"/>
      <c r="AD212" s="260"/>
    </row>
    <row r="213" spans="1:30" s="225" customFormat="1" ht="33.75" x14ac:dyDescent="0.2">
      <c r="A213" s="265"/>
      <c r="B213" s="264" t="s">
        <v>540</v>
      </c>
      <c r="C213" s="520" t="s">
        <v>541</v>
      </c>
      <c r="D213" s="520"/>
      <c r="E213" s="520"/>
      <c r="F213" s="266" t="s">
        <v>524</v>
      </c>
      <c r="G213" s="266" t="s">
        <v>542</v>
      </c>
      <c r="H213" s="266"/>
      <c r="I213" s="266" t="s">
        <v>542</v>
      </c>
      <c r="J213" s="267"/>
      <c r="K213" s="266"/>
      <c r="L213" s="267">
        <v>141.54</v>
      </c>
      <c r="M213" s="266"/>
      <c r="N213" s="268">
        <v>2760</v>
      </c>
      <c r="V213" s="254"/>
      <c r="W213" s="260"/>
      <c r="AA213" s="228" t="s">
        <v>541</v>
      </c>
      <c r="AC213" s="260"/>
      <c r="AD213" s="260"/>
    </row>
    <row r="214" spans="1:30" s="225" customFormat="1" ht="12" x14ac:dyDescent="0.2">
      <c r="A214" s="272"/>
      <c r="B214" s="273"/>
      <c r="C214" s="522" t="s">
        <v>526</v>
      </c>
      <c r="D214" s="522"/>
      <c r="E214" s="522"/>
      <c r="F214" s="257"/>
      <c r="G214" s="257"/>
      <c r="H214" s="257"/>
      <c r="I214" s="257"/>
      <c r="J214" s="258"/>
      <c r="K214" s="257"/>
      <c r="L214" s="258">
        <v>692.28</v>
      </c>
      <c r="M214" s="269"/>
      <c r="N214" s="259">
        <v>13444</v>
      </c>
      <c r="V214" s="254"/>
      <c r="W214" s="260"/>
      <c r="AC214" s="260" t="s">
        <v>526</v>
      </c>
      <c r="AD214" s="260"/>
    </row>
    <row r="215" spans="1:30" s="225" customFormat="1" ht="45" x14ac:dyDescent="0.2">
      <c r="A215" s="255" t="s">
        <v>375</v>
      </c>
      <c r="B215" s="256" t="s">
        <v>698</v>
      </c>
      <c r="C215" s="522" t="s">
        <v>699</v>
      </c>
      <c r="D215" s="522"/>
      <c r="E215" s="522"/>
      <c r="F215" s="257" t="s">
        <v>543</v>
      </c>
      <c r="G215" s="257"/>
      <c r="H215" s="257"/>
      <c r="I215" s="257" t="s">
        <v>862</v>
      </c>
      <c r="J215" s="258"/>
      <c r="K215" s="257"/>
      <c r="L215" s="258"/>
      <c r="M215" s="257"/>
      <c r="N215" s="259"/>
      <c r="V215" s="254"/>
      <c r="W215" s="260" t="s">
        <v>699</v>
      </c>
      <c r="AC215" s="260"/>
      <c r="AD215" s="260"/>
    </row>
    <row r="216" spans="1:30" s="225" customFormat="1" ht="12" x14ac:dyDescent="0.2">
      <c r="A216" s="265"/>
      <c r="B216" s="264"/>
      <c r="C216" s="527" t="s">
        <v>522</v>
      </c>
      <c r="D216" s="527"/>
      <c r="E216" s="527"/>
      <c r="F216" s="269"/>
      <c r="G216" s="269"/>
      <c r="H216" s="269"/>
      <c r="I216" s="269"/>
      <c r="J216" s="270">
        <v>25.68</v>
      </c>
      <c r="K216" s="269"/>
      <c r="L216" s="270"/>
      <c r="M216" s="269"/>
      <c r="N216" s="271"/>
      <c r="V216" s="254"/>
      <c r="W216" s="260"/>
      <c r="AB216" s="228" t="s">
        <v>522</v>
      </c>
      <c r="AC216" s="260"/>
      <c r="AD216" s="260"/>
    </row>
    <row r="217" spans="1:30" s="225" customFormat="1" ht="12" x14ac:dyDescent="0.2">
      <c r="A217" s="265"/>
      <c r="B217" s="264"/>
      <c r="C217" s="520" t="s">
        <v>523</v>
      </c>
      <c r="D217" s="520"/>
      <c r="E217" s="520"/>
      <c r="F217" s="266"/>
      <c r="G217" s="266"/>
      <c r="H217" s="266"/>
      <c r="I217" s="266"/>
      <c r="J217" s="267"/>
      <c r="K217" s="266"/>
      <c r="L217" s="267"/>
      <c r="M217" s="266"/>
      <c r="N217" s="268"/>
      <c r="V217" s="254"/>
      <c r="W217" s="260"/>
      <c r="AA217" s="228" t="s">
        <v>523</v>
      </c>
      <c r="AC217" s="260"/>
      <c r="AD217" s="260"/>
    </row>
    <row r="218" spans="1:30" s="225" customFormat="1" ht="12" x14ac:dyDescent="0.2">
      <c r="A218" s="265"/>
      <c r="B218" s="264"/>
      <c r="C218" s="520" t="s">
        <v>544</v>
      </c>
      <c r="D218" s="520"/>
      <c r="E218" s="520"/>
      <c r="F218" s="266" t="s">
        <v>524</v>
      </c>
      <c r="G218" s="266" t="s">
        <v>545</v>
      </c>
      <c r="H218" s="266"/>
      <c r="I218" s="266" t="s">
        <v>545</v>
      </c>
      <c r="J218" s="267"/>
      <c r="K218" s="266"/>
      <c r="L218" s="267"/>
      <c r="M218" s="266"/>
      <c r="N218" s="268"/>
      <c r="V218" s="254"/>
      <c r="W218" s="260"/>
      <c r="AA218" s="228" t="s">
        <v>544</v>
      </c>
      <c r="AC218" s="260"/>
      <c r="AD218" s="260"/>
    </row>
    <row r="219" spans="1:30" s="225" customFormat="1" ht="12" x14ac:dyDescent="0.2">
      <c r="A219" s="265"/>
      <c r="B219" s="264"/>
      <c r="C219" s="520" t="s">
        <v>546</v>
      </c>
      <c r="D219" s="520"/>
      <c r="E219" s="520"/>
      <c r="F219" s="266" t="s">
        <v>524</v>
      </c>
      <c r="G219" s="266" t="s">
        <v>545</v>
      </c>
      <c r="H219" s="266"/>
      <c r="I219" s="266" t="s">
        <v>545</v>
      </c>
      <c r="J219" s="267"/>
      <c r="K219" s="266"/>
      <c r="L219" s="267"/>
      <c r="M219" s="266"/>
      <c r="N219" s="268"/>
      <c r="V219" s="254"/>
      <c r="W219" s="260"/>
      <c r="AA219" s="228" t="s">
        <v>546</v>
      </c>
      <c r="AC219" s="260"/>
      <c r="AD219" s="260"/>
    </row>
    <row r="220" spans="1:30" s="225" customFormat="1" ht="12" x14ac:dyDescent="0.2">
      <c r="A220" s="272"/>
      <c r="B220" s="273"/>
      <c r="C220" s="522" t="s">
        <v>526</v>
      </c>
      <c r="D220" s="522"/>
      <c r="E220" s="522"/>
      <c r="F220" s="257"/>
      <c r="G220" s="257"/>
      <c r="H220" s="257"/>
      <c r="I220" s="257"/>
      <c r="J220" s="258"/>
      <c r="K220" s="257"/>
      <c r="L220" s="258">
        <v>0</v>
      </c>
      <c r="M220" s="269"/>
      <c r="N220" s="259">
        <v>0</v>
      </c>
      <c r="V220" s="254"/>
      <c r="W220" s="260"/>
      <c r="AC220" s="260" t="s">
        <v>526</v>
      </c>
      <c r="AD220" s="260"/>
    </row>
    <row r="221" spans="1:30" s="225" customFormat="1" ht="45" x14ac:dyDescent="0.2">
      <c r="A221" s="255" t="s">
        <v>365</v>
      </c>
      <c r="B221" s="256" t="s">
        <v>701</v>
      </c>
      <c r="C221" s="522" t="s">
        <v>702</v>
      </c>
      <c r="D221" s="522"/>
      <c r="E221" s="522"/>
      <c r="F221" s="257" t="s">
        <v>543</v>
      </c>
      <c r="G221" s="257"/>
      <c r="H221" s="257"/>
      <c r="I221" s="257" t="s">
        <v>862</v>
      </c>
      <c r="J221" s="258">
        <v>37.08</v>
      </c>
      <c r="K221" s="257" t="s">
        <v>518</v>
      </c>
      <c r="L221" s="258">
        <v>28.14</v>
      </c>
      <c r="M221" s="257" t="s">
        <v>796</v>
      </c>
      <c r="N221" s="259">
        <v>221</v>
      </c>
      <c r="V221" s="254"/>
      <c r="W221" s="260" t="s">
        <v>702</v>
      </c>
      <c r="AC221" s="260"/>
      <c r="AD221" s="260"/>
    </row>
    <row r="222" spans="1:30" s="225" customFormat="1" ht="33.75" x14ac:dyDescent="0.2">
      <c r="A222" s="263"/>
      <c r="B222" s="264" t="s">
        <v>513</v>
      </c>
      <c r="C222" s="520" t="s">
        <v>514</v>
      </c>
      <c r="D222" s="520"/>
      <c r="E222" s="520"/>
      <c r="F222" s="520"/>
      <c r="G222" s="520"/>
      <c r="H222" s="520"/>
      <c r="I222" s="520"/>
      <c r="J222" s="520"/>
      <c r="K222" s="520"/>
      <c r="L222" s="520"/>
      <c r="M222" s="520"/>
      <c r="N222" s="526"/>
      <c r="V222" s="254"/>
      <c r="W222" s="260"/>
      <c r="Y222" s="228" t="s">
        <v>514</v>
      </c>
      <c r="AC222" s="260"/>
      <c r="AD222" s="260"/>
    </row>
    <row r="223" spans="1:30" s="225" customFormat="1" ht="22.5" x14ac:dyDescent="0.2">
      <c r="A223" s="263"/>
      <c r="B223" s="264" t="s">
        <v>515</v>
      </c>
      <c r="C223" s="520" t="s">
        <v>516</v>
      </c>
      <c r="D223" s="520"/>
      <c r="E223" s="520"/>
      <c r="F223" s="520"/>
      <c r="G223" s="520"/>
      <c r="H223" s="520"/>
      <c r="I223" s="520"/>
      <c r="J223" s="520"/>
      <c r="K223" s="520"/>
      <c r="L223" s="520"/>
      <c r="M223" s="520"/>
      <c r="N223" s="526"/>
      <c r="V223" s="254"/>
      <c r="W223" s="260"/>
      <c r="Y223" s="228" t="s">
        <v>516</v>
      </c>
      <c r="AC223" s="260"/>
      <c r="AD223" s="260"/>
    </row>
    <row r="224" spans="1:30" s="225" customFormat="1" ht="45" x14ac:dyDescent="0.2">
      <c r="A224" s="255" t="s">
        <v>376</v>
      </c>
      <c r="B224" s="256" t="s">
        <v>703</v>
      </c>
      <c r="C224" s="522" t="s">
        <v>704</v>
      </c>
      <c r="D224" s="522"/>
      <c r="E224" s="522"/>
      <c r="F224" s="257" t="s">
        <v>543</v>
      </c>
      <c r="G224" s="257"/>
      <c r="H224" s="257"/>
      <c r="I224" s="257" t="s">
        <v>862</v>
      </c>
      <c r="J224" s="258"/>
      <c r="K224" s="257"/>
      <c r="L224" s="258"/>
      <c r="M224" s="257"/>
      <c r="N224" s="259"/>
      <c r="V224" s="254"/>
      <c r="W224" s="260" t="s">
        <v>704</v>
      </c>
      <c r="AC224" s="260"/>
      <c r="AD224" s="260"/>
    </row>
    <row r="225" spans="1:30" s="225" customFormat="1" ht="12" x14ac:dyDescent="0.2">
      <c r="A225" s="265"/>
      <c r="B225" s="264"/>
      <c r="C225" s="527" t="s">
        <v>522</v>
      </c>
      <c r="D225" s="527"/>
      <c r="E225" s="527"/>
      <c r="F225" s="269"/>
      <c r="G225" s="269"/>
      <c r="H225" s="269"/>
      <c r="I225" s="269"/>
      <c r="J225" s="270">
        <v>25.68</v>
      </c>
      <c r="K225" s="269"/>
      <c r="L225" s="270"/>
      <c r="M225" s="269"/>
      <c r="N225" s="271"/>
      <c r="V225" s="254"/>
      <c r="W225" s="260"/>
      <c r="AB225" s="228" t="s">
        <v>522</v>
      </c>
      <c r="AC225" s="260"/>
      <c r="AD225" s="260"/>
    </row>
    <row r="226" spans="1:30" s="225" customFormat="1" ht="12" x14ac:dyDescent="0.2">
      <c r="A226" s="265"/>
      <c r="B226" s="264"/>
      <c r="C226" s="520" t="s">
        <v>523</v>
      </c>
      <c r="D226" s="520"/>
      <c r="E226" s="520"/>
      <c r="F226" s="266"/>
      <c r="G226" s="266"/>
      <c r="H226" s="266"/>
      <c r="I226" s="266"/>
      <c r="J226" s="267"/>
      <c r="K226" s="266"/>
      <c r="L226" s="267"/>
      <c r="M226" s="266"/>
      <c r="N226" s="268"/>
      <c r="V226" s="254"/>
      <c r="W226" s="260"/>
      <c r="AA226" s="228" t="s">
        <v>523</v>
      </c>
      <c r="AC226" s="260"/>
      <c r="AD226" s="260"/>
    </row>
    <row r="227" spans="1:30" s="225" customFormat="1" ht="12" x14ac:dyDescent="0.2">
      <c r="A227" s="265"/>
      <c r="B227" s="264"/>
      <c r="C227" s="520" t="s">
        <v>544</v>
      </c>
      <c r="D227" s="520"/>
      <c r="E227" s="520"/>
      <c r="F227" s="266" t="s">
        <v>524</v>
      </c>
      <c r="G227" s="266" t="s">
        <v>545</v>
      </c>
      <c r="H227" s="266"/>
      <c r="I227" s="266" t="s">
        <v>545</v>
      </c>
      <c r="J227" s="267"/>
      <c r="K227" s="266"/>
      <c r="L227" s="267"/>
      <c r="M227" s="266"/>
      <c r="N227" s="268"/>
      <c r="V227" s="254"/>
      <c r="W227" s="260"/>
      <c r="AA227" s="228" t="s">
        <v>544</v>
      </c>
      <c r="AC227" s="260"/>
      <c r="AD227" s="260"/>
    </row>
    <row r="228" spans="1:30" s="225" customFormat="1" ht="12" x14ac:dyDescent="0.2">
      <c r="A228" s="265"/>
      <c r="B228" s="264"/>
      <c r="C228" s="520" t="s">
        <v>546</v>
      </c>
      <c r="D228" s="520"/>
      <c r="E228" s="520"/>
      <c r="F228" s="266" t="s">
        <v>524</v>
      </c>
      <c r="G228" s="266" t="s">
        <v>545</v>
      </c>
      <c r="H228" s="266"/>
      <c r="I228" s="266" t="s">
        <v>545</v>
      </c>
      <c r="J228" s="267"/>
      <c r="K228" s="266"/>
      <c r="L228" s="267"/>
      <c r="M228" s="266"/>
      <c r="N228" s="268"/>
      <c r="V228" s="254"/>
      <c r="W228" s="260"/>
      <c r="AA228" s="228" t="s">
        <v>546</v>
      </c>
      <c r="AC228" s="260"/>
      <c r="AD228" s="260"/>
    </row>
    <row r="229" spans="1:30" s="225" customFormat="1" ht="12" x14ac:dyDescent="0.2">
      <c r="A229" s="272"/>
      <c r="B229" s="273"/>
      <c r="C229" s="522" t="s">
        <v>526</v>
      </c>
      <c r="D229" s="522"/>
      <c r="E229" s="522"/>
      <c r="F229" s="257"/>
      <c r="G229" s="257"/>
      <c r="H229" s="257"/>
      <c r="I229" s="257"/>
      <c r="J229" s="258"/>
      <c r="K229" s="257"/>
      <c r="L229" s="258">
        <v>0</v>
      </c>
      <c r="M229" s="269"/>
      <c r="N229" s="259">
        <v>0</v>
      </c>
      <c r="V229" s="254"/>
      <c r="W229" s="260"/>
      <c r="AC229" s="260" t="s">
        <v>526</v>
      </c>
      <c r="AD229" s="260"/>
    </row>
    <row r="230" spans="1:30" s="225" customFormat="1" ht="45" x14ac:dyDescent="0.2">
      <c r="A230" s="255" t="s">
        <v>366</v>
      </c>
      <c r="B230" s="256" t="s">
        <v>691</v>
      </c>
      <c r="C230" s="522" t="s">
        <v>692</v>
      </c>
      <c r="D230" s="522"/>
      <c r="E230" s="522"/>
      <c r="F230" s="257" t="s">
        <v>543</v>
      </c>
      <c r="G230" s="257"/>
      <c r="H230" s="257"/>
      <c r="I230" s="257" t="s">
        <v>56</v>
      </c>
      <c r="J230" s="258"/>
      <c r="K230" s="257"/>
      <c r="L230" s="258"/>
      <c r="M230" s="257"/>
      <c r="N230" s="259"/>
      <c r="V230" s="254"/>
      <c r="W230" s="260" t="s">
        <v>692</v>
      </c>
      <c r="AC230" s="260"/>
      <c r="AD230" s="260"/>
    </row>
    <row r="231" spans="1:30" s="225" customFormat="1" ht="12" x14ac:dyDescent="0.2">
      <c r="A231" s="261"/>
      <c r="B231" s="262"/>
      <c r="C231" s="520" t="s">
        <v>863</v>
      </c>
      <c r="D231" s="520"/>
      <c r="E231" s="520"/>
      <c r="F231" s="520"/>
      <c r="G231" s="520"/>
      <c r="H231" s="520"/>
      <c r="I231" s="520"/>
      <c r="J231" s="520"/>
      <c r="K231" s="520"/>
      <c r="L231" s="520"/>
      <c r="M231" s="520"/>
      <c r="N231" s="526"/>
      <c r="V231" s="254"/>
      <c r="W231" s="260"/>
      <c r="X231" s="228" t="s">
        <v>863</v>
      </c>
      <c r="AC231" s="260"/>
      <c r="AD231" s="260"/>
    </row>
    <row r="232" spans="1:30" s="225" customFormat="1" ht="12" x14ac:dyDescent="0.2">
      <c r="A232" s="265"/>
      <c r="B232" s="264"/>
      <c r="C232" s="527" t="s">
        <v>522</v>
      </c>
      <c r="D232" s="527"/>
      <c r="E232" s="527"/>
      <c r="F232" s="269"/>
      <c r="G232" s="269"/>
      <c r="H232" s="269"/>
      <c r="I232" s="269"/>
      <c r="J232" s="270">
        <v>12.35</v>
      </c>
      <c r="K232" s="269"/>
      <c r="L232" s="270"/>
      <c r="M232" s="269"/>
      <c r="N232" s="271"/>
      <c r="V232" s="254"/>
      <c r="W232" s="260"/>
      <c r="AB232" s="228" t="s">
        <v>522</v>
      </c>
      <c r="AC232" s="260"/>
      <c r="AD232" s="260"/>
    </row>
    <row r="233" spans="1:30" s="225" customFormat="1" ht="12" x14ac:dyDescent="0.2">
      <c r="A233" s="265"/>
      <c r="B233" s="264"/>
      <c r="C233" s="520" t="s">
        <v>523</v>
      </c>
      <c r="D233" s="520"/>
      <c r="E233" s="520"/>
      <c r="F233" s="266"/>
      <c r="G233" s="266"/>
      <c r="H233" s="266"/>
      <c r="I233" s="266"/>
      <c r="J233" s="267"/>
      <c r="K233" s="266"/>
      <c r="L233" s="267"/>
      <c r="M233" s="266"/>
      <c r="N233" s="268"/>
      <c r="V233" s="254"/>
      <c r="W233" s="260"/>
      <c r="AA233" s="228" t="s">
        <v>523</v>
      </c>
      <c r="AC233" s="260"/>
      <c r="AD233" s="260"/>
    </row>
    <row r="234" spans="1:30" s="225" customFormat="1" ht="12" x14ac:dyDescent="0.2">
      <c r="A234" s="265"/>
      <c r="B234" s="264"/>
      <c r="C234" s="520" t="s">
        <v>544</v>
      </c>
      <c r="D234" s="520"/>
      <c r="E234" s="520"/>
      <c r="F234" s="266" t="s">
        <v>524</v>
      </c>
      <c r="G234" s="266" t="s">
        <v>545</v>
      </c>
      <c r="H234" s="266"/>
      <c r="I234" s="266" t="s">
        <v>545</v>
      </c>
      <c r="J234" s="267"/>
      <c r="K234" s="266"/>
      <c r="L234" s="267"/>
      <c r="M234" s="266"/>
      <c r="N234" s="268"/>
      <c r="V234" s="254"/>
      <c r="W234" s="260"/>
      <c r="AA234" s="228" t="s">
        <v>544</v>
      </c>
      <c r="AC234" s="260"/>
      <c r="AD234" s="260"/>
    </row>
    <row r="235" spans="1:30" s="225" customFormat="1" ht="12" x14ac:dyDescent="0.2">
      <c r="A235" s="265"/>
      <c r="B235" s="264"/>
      <c r="C235" s="520" t="s">
        <v>546</v>
      </c>
      <c r="D235" s="520"/>
      <c r="E235" s="520"/>
      <c r="F235" s="266" t="s">
        <v>524</v>
      </c>
      <c r="G235" s="266" t="s">
        <v>545</v>
      </c>
      <c r="H235" s="266"/>
      <c r="I235" s="266" t="s">
        <v>545</v>
      </c>
      <c r="J235" s="267"/>
      <c r="K235" s="266"/>
      <c r="L235" s="267"/>
      <c r="M235" s="266"/>
      <c r="N235" s="268"/>
      <c r="V235" s="254"/>
      <c r="W235" s="260"/>
      <c r="AA235" s="228" t="s">
        <v>546</v>
      </c>
      <c r="AC235" s="260"/>
      <c r="AD235" s="260"/>
    </row>
    <row r="236" spans="1:30" s="225" customFormat="1" ht="12" x14ac:dyDescent="0.2">
      <c r="A236" s="272"/>
      <c r="B236" s="273"/>
      <c r="C236" s="522" t="s">
        <v>526</v>
      </c>
      <c r="D236" s="522"/>
      <c r="E236" s="522"/>
      <c r="F236" s="257"/>
      <c r="G236" s="257"/>
      <c r="H236" s="257"/>
      <c r="I236" s="257"/>
      <c r="J236" s="258"/>
      <c r="K236" s="257"/>
      <c r="L236" s="258">
        <v>0</v>
      </c>
      <c r="M236" s="269"/>
      <c r="N236" s="259">
        <v>0</v>
      </c>
      <c r="V236" s="254"/>
      <c r="W236" s="260"/>
      <c r="AC236" s="260" t="s">
        <v>526</v>
      </c>
      <c r="AD236" s="260"/>
    </row>
    <row r="237" spans="1:30" s="225" customFormat="1" ht="90" x14ac:dyDescent="0.2">
      <c r="A237" s="255" t="s">
        <v>377</v>
      </c>
      <c r="B237" s="256" t="s">
        <v>694</v>
      </c>
      <c r="C237" s="522" t="s">
        <v>695</v>
      </c>
      <c r="D237" s="522"/>
      <c r="E237" s="522"/>
      <c r="F237" s="257" t="s">
        <v>543</v>
      </c>
      <c r="G237" s="257"/>
      <c r="H237" s="257"/>
      <c r="I237" s="257" t="s">
        <v>56</v>
      </c>
      <c r="J237" s="258">
        <v>26.12</v>
      </c>
      <c r="K237" s="257"/>
      <c r="L237" s="258">
        <v>156.72</v>
      </c>
      <c r="M237" s="257" t="s">
        <v>797</v>
      </c>
      <c r="N237" s="259">
        <v>857</v>
      </c>
      <c r="V237" s="254"/>
      <c r="W237" s="260" t="s">
        <v>695</v>
      </c>
      <c r="AC237" s="260"/>
      <c r="AD237" s="260"/>
    </row>
    <row r="238" spans="1:30" s="225" customFormat="1" ht="12" x14ac:dyDescent="0.2">
      <c r="A238" s="272"/>
      <c r="B238" s="273"/>
      <c r="C238" s="233" t="s">
        <v>547</v>
      </c>
      <c r="D238" s="274"/>
      <c r="E238" s="274"/>
      <c r="F238" s="275"/>
      <c r="G238" s="275"/>
      <c r="H238" s="275"/>
      <c r="I238" s="275"/>
      <c r="J238" s="276"/>
      <c r="K238" s="275"/>
      <c r="L238" s="276"/>
      <c r="M238" s="277"/>
      <c r="N238" s="278"/>
      <c r="V238" s="254"/>
      <c r="W238" s="260"/>
      <c r="AC238" s="260"/>
      <c r="AD238" s="260"/>
    </row>
    <row r="239" spans="1:30" s="225" customFormat="1" ht="12" x14ac:dyDescent="0.2">
      <c r="A239" s="261"/>
      <c r="B239" s="262"/>
      <c r="C239" s="520" t="s">
        <v>863</v>
      </c>
      <c r="D239" s="520"/>
      <c r="E239" s="520"/>
      <c r="F239" s="520"/>
      <c r="G239" s="520"/>
      <c r="H239" s="520"/>
      <c r="I239" s="520"/>
      <c r="J239" s="520"/>
      <c r="K239" s="520"/>
      <c r="L239" s="520"/>
      <c r="M239" s="520"/>
      <c r="N239" s="526"/>
      <c r="V239" s="254"/>
      <c r="W239" s="260"/>
      <c r="X239" s="228" t="s">
        <v>863</v>
      </c>
      <c r="AC239" s="260"/>
      <c r="AD239" s="260"/>
    </row>
    <row r="240" spans="1:30" s="225" customFormat="1" ht="45" x14ac:dyDescent="0.2">
      <c r="A240" s="255" t="s">
        <v>367</v>
      </c>
      <c r="B240" s="256" t="s">
        <v>696</v>
      </c>
      <c r="C240" s="522" t="s">
        <v>697</v>
      </c>
      <c r="D240" s="522"/>
      <c r="E240" s="522"/>
      <c r="F240" s="257" t="s">
        <v>543</v>
      </c>
      <c r="G240" s="257"/>
      <c r="H240" s="257"/>
      <c r="I240" s="257" t="s">
        <v>56</v>
      </c>
      <c r="J240" s="258"/>
      <c r="K240" s="257"/>
      <c r="L240" s="258"/>
      <c r="M240" s="257"/>
      <c r="N240" s="259"/>
      <c r="V240" s="254"/>
      <c r="W240" s="260" t="s">
        <v>697</v>
      </c>
      <c r="AC240" s="260"/>
      <c r="AD240" s="260"/>
    </row>
    <row r="241" spans="1:30" s="225" customFormat="1" ht="12" x14ac:dyDescent="0.2">
      <c r="A241" s="261"/>
      <c r="B241" s="262"/>
      <c r="C241" s="520" t="s">
        <v>863</v>
      </c>
      <c r="D241" s="520"/>
      <c r="E241" s="520"/>
      <c r="F241" s="520"/>
      <c r="G241" s="520"/>
      <c r="H241" s="520"/>
      <c r="I241" s="520"/>
      <c r="J241" s="520"/>
      <c r="K241" s="520"/>
      <c r="L241" s="520"/>
      <c r="M241" s="520"/>
      <c r="N241" s="526"/>
      <c r="V241" s="254"/>
      <c r="W241" s="260"/>
      <c r="X241" s="228" t="s">
        <v>863</v>
      </c>
      <c r="AC241" s="260"/>
      <c r="AD241" s="260"/>
    </row>
    <row r="242" spans="1:30" s="225" customFormat="1" ht="12" x14ac:dyDescent="0.2">
      <c r="A242" s="265"/>
      <c r="B242" s="264"/>
      <c r="C242" s="527" t="s">
        <v>522</v>
      </c>
      <c r="D242" s="527"/>
      <c r="E242" s="527"/>
      <c r="F242" s="269"/>
      <c r="G242" s="269"/>
      <c r="H242" s="269"/>
      <c r="I242" s="269"/>
      <c r="J242" s="270">
        <v>12.35</v>
      </c>
      <c r="K242" s="269"/>
      <c r="L242" s="270"/>
      <c r="M242" s="269"/>
      <c r="N242" s="271"/>
      <c r="V242" s="254"/>
      <c r="W242" s="260"/>
      <c r="AB242" s="228" t="s">
        <v>522</v>
      </c>
      <c r="AC242" s="260"/>
      <c r="AD242" s="260"/>
    </row>
    <row r="243" spans="1:30" s="225" customFormat="1" ht="12" x14ac:dyDescent="0.2">
      <c r="A243" s="265"/>
      <c r="B243" s="264"/>
      <c r="C243" s="520" t="s">
        <v>523</v>
      </c>
      <c r="D243" s="520"/>
      <c r="E243" s="520"/>
      <c r="F243" s="266"/>
      <c r="G243" s="266"/>
      <c r="H243" s="266"/>
      <c r="I243" s="266"/>
      <c r="J243" s="267"/>
      <c r="K243" s="266"/>
      <c r="L243" s="267"/>
      <c r="M243" s="266"/>
      <c r="N243" s="268"/>
      <c r="V243" s="254"/>
      <c r="W243" s="260"/>
      <c r="AA243" s="228" t="s">
        <v>523</v>
      </c>
      <c r="AC243" s="260"/>
      <c r="AD243" s="260"/>
    </row>
    <row r="244" spans="1:30" s="225" customFormat="1" ht="12" x14ac:dyDescent="0.2">
      <c r="A244" s="265"/>
      <c r="B244" s="264"/>
      <c r="C244" s="520" t="s">
        <v>544</v>
      </c>
      <c r="D244" s="520"/>
      <c r="E244" s="520"/>
      <c r="F244" s="266" t="s">
        <v>524</v>
      </c>
      <c r="G244" s="266" t="s">
        <v>545</v>
      </c>
      <c r="H244" s="266"/>
      <c r="I244" s="266" t="s">
        <v>545</v>
      </c>
      <c r="J244" s="267"/>
      <c r="K244" s="266"/>
      <c r="L244" s="267"/>
      <c r="M244" s="266"/>
      <c r="N244" s="268"/>
      <c r="V244" s="254"/>
      <c r="W244" s="260"/>
      <c r="AA244" s="228" t="s">
        <v>544</v>
      </c>
      <c r="AC244" s="260"/>
      <c r="AD244" s="260"/>
    </row>
    <row r="245" spans="1:30" s="225" customFormat="1" ht="12" x14ac:dyDescent="0.2">
      <c r="A245" s="265"/>
      <c r="B245" s="264"/>
      <c r="C245" s="520" t="s">
        <v>546</v>
      </c>
      <c r="D245" s="520"/>
      <c r="E245" s="520"/>
      <c r="F245" s="266" t="s">
        <v>524</v>
      </c>
      <c r="G245" s="266" t="s">
        <v>545</v>
      </c>
      <c r="H245" s="266"/>
      <c r="I245" s="266" t="s">
        <v>545</v>
      </c>
      <c r="J245" s="267"/>
      <c r="K245" s="266"/>
      <c r="L245" s="267"/>
      <c r="M245" s="266"/>
      <c r="N245" s="268"/>
      <c r="V245" s="254"/>
      <c r="W245" s="260"/>
      <c r="AA245" s="228" t="s">
        <v>546</v>
      </c>
      <c r="AC245" s="260"/>
      <c r="AD245" s="260"/>
    </row>
    <row r="246" spans="1:30" s="225" customFormat="1" ht="12" x14ac:dyDescent="0.2">
      <c r="A246" s="272"/>
      <c r="B246" s="273"/>
      <c r="C246" s="522" t="s">
        <v>526</v>
      </c>
      <c r="D246" s="522"/>
      <c r="E246" s="522"/>
      <c r="F246" s="257"/>
      <c r="G246" s="257"/>
      <c r="H246" s="257"/>
      <c r="I246" s="257"/>
      <c r="J246" s="258"/>
      <c r="K246" s="257"/>
      <c r="L246" s="258">
        <v>0</v>
      </c>
      <c r="M246" s="269"/>
      <c r="N246" s="259">
        <v>0</v>
      </c>
      <c r="V246" s="254"/>
      <c r="W246" s="260"/>
      <c r="AC246" s="260" t="s">
        <v>526</v>
      </c>
      <c r="AD246" s="260"/>
    </row>
    <row r="247" spans="1:30" s="225" customFormat="1" ht="1.5" customHeight="1" x14ac:dyDescent="0.2">
      <c r="A247" s="275"/>
      <c r="B247" s="273"/>
      <c r="C247" s="273"/>
      <c r="D247" s="273"/>
      <c r="E247" s="273"/>
      <c r="F247" s="275"/>
      <c r="G247" s="275"/>
      <c r="H247" s="275"/>
      <c r="I247" s="275"/>
      <c r="J247" s="279"/>
      <c r="K247" s="275"/>
      <c r="L247" s="279"/>
      <c r="M247" s="266"/>
      <c r="N247" s="279"/>
      <c r="V247" s="254"/>
      <c r="W247" s="260"/>
      <c r="AC247" s="260"/>
      <c r="AD247" s="260"/>
    </row>
    <row r="248" spans="1:30" s="225" customFormat="1" ht="12" x14ac:dyDescent="0.2">
      <c r="A248" s="280"/>
      <c r="B248" s="281"/>
      <c r="C248" s="522" t="s">
        <v>864</v>
      </c>
      <c r="D248" s="522"/>
      <c r="E248" s="522"/>
      <c r="F248" s="522"/>
      <c r="G248" s="522"/>
      <c r="H248" s="522"/>
      <c r="I248" s="522"/>
      <c r="J248" s="522"/>
      <c r="K248" s="522"/>
      <c r="L248" s="282">
        <v>8931.82</v>
      </c>
      <c r="M248" s="283"/>
      <c r="N248" s="284"/>
      <c r="V248" s="254"/>
      <c r="W248" s="260"/>
      <c r="AC248" s="260"/>
      <c r="AD248" s="260" t="s">
        <v>864</v>
      </c>
    </row>
    <row r="249" spans="1:30" s="225" customFormat="1" ht="12" x14ac:dyDescent="0.2">
      <c r="A249" s="523" t="s">
        <v>865</v>
      </c>
      <c r="B249" s="524"/>
      <c r="C249" s="524"/>
      <c r="D249" s="524"/>
      <c r="E249" s="524"/>
      <c r="F249" s="524"/>
      <c r="G249" s="524"/>
      <c r="H249" s="524"/>
      <c r="I249" s="524"/>
      <c r="J249" s="524"/>
      <c r="K249" s="524"/>
      <c r="L249" s="524"/>
      <c r="M249" s="524"/>
      <c r="N249" s="525"/>
      <c r="V249" s="254" t="s">
        <v>865</v>
      </c>
      <c r="W249" s="260"/>
      <c r="AC249" s="260"/>
      <c r="AD249" s="260"/>
    </row>
    <row r="250" spans="1:30" s="225" customFormat="1" ht="45" x14ac:dyDescent="0.2">
      <c r="A250" s="255" t="s">
        <v>380</v>
      </c>
      <c r="B250" s="256" t="s">
        <v>866</v>
      </c>
      <c r="C250" s="522" t="s">
        <v>867</v>
      </c>
      <c r="D250" s="522"/>
      <c r="E250" s="522"/>
      <c r="F250" s="257" t="s">
        <v>593</v>
      </c>
      <c r="G250" s="257"/>
      <c r="H250" s="257"/>
      <c r="I250" s="257" t="s">
        <v>868</v>
      </c>
      <c r="J250" s="258">
        <v>77328.789999999994</v>
      </c>
      <c r="K250" s="257"/>
      <c r="L250" s="258">
        <v>42221.52</v>
      </c>
      <c r="M250" s="257" t="s">
        <v>797</v>
      </c>
      <c r="N250" s="259">
        <v>230952</v>
      </c>
      <c r="V250" s="254"/>
      <c r="W250" s="260" t="s">
        <v>867</v>
      </c>
      <c r="AC250" s="260"/>
      <c r="AD250" s="260"/>
    </row>
    <row r="251" spans="1:30" s="225" customFormat="1" ht="12" x14ac:dyDescent="0.2">
      <c r="A251" s="272"/>
      <c r="B251" s="273"/>
      <c r="C251" s="233" t="s">
        <v>572</v>
      </c>
      <c r="D251" s="274"/>
      <c r="E251" s="274"/>
      <c r="F251" s="275"/>
      <c r="G251" s="275"/>
      <c r="H251" s="275"/>
      <c r="I251" s="275"/>
      <c r="J251" s="276"/>
      <c r="K251" s="275"/>
      <c r="L251" s="276"/>
      <c r="M251" s="277"/>
      <c r="N251" s="278"/>
      <c r="V251" s="254"/>
      <c r="W251" s="260"/>
      <c r="AC251" s="260"/>
      <c r="AD251" s="260"/>
    </row>
    <row r="252" spans="1:30" s="225" customFormat="1" ht="12" x14ac:dyDescent="0.2">
      <c r="A252" s="261"/>
      <c r="B252" s="262"/>
      <c r="C252" s="520" t="s">
        <v>869</v>
      </c>
      <c r="D252" s="520"/>
      <c r="E252" s="520"/>
      <c r="F252" s="520"/>
      <c r="G252" s="520"/>
      <c r="H252" s="520"/>
      <c r="I252" s="520"/>
      <c r="J252" s="520"/>
      <c r="K252" s="520"/>
      <c r="L252" s="520"/>
      <c r="M252" s="520"/>
      <c r="N252" s="526"/>
      <c r="V252" s="254"/>
      <c r="W252" s="260"/>
      <c r="X252" s="228" t="s">
        <v>869</v>
      </c>
      <c r="AC252" s="260"/>
      <c r="AD252" s="260"/>
    </row>
    <row r="253" spans="1:30" s="225" customFormat="1" ht="45" x14ac:dyDescent="0.2">
      <c r="A253" s="255" t="s">
        <v>368</v>
      </c>
      <c r="B253" s="256" t="s">
        <v>870</v>
      </c>
      <c r="C253" s="522" t="s">
        <v>871</v>
      </c>
      <c r="D253" s="522"/>
      <c r="E253" s="522"/>
      <c r="F253" s="257" t="s">
        <v>593</v>
      </c>
      <c r="G253" s="257"/>
      <c r="H253" s="257"/>
      <c r="I253" s="257" t="s">
        <v>862</v>
      </c>
      <c r="J253" s="258">
        <v>11574.63</v>
      </c>
      <c r="K253" s="257"/>
      <c r="L253" s="258">
        <v>6366.05</v>
      </c>
      <c r="M253" s="257" t="s">
        <v>797</v>
      </c>
      <c r="N253" s="259">
        <v>34822</v>
      </c>
      <c r="V253" s="254"/>
      <c r="W253" s="260" t="s">
        <v>871</v>
      </c>
      <c r="AC253" s="260"/>
      <c r="AD253" s="260"/>
    </row>
    <row r="254" spans="1:30" s="225" customFormat="1" ht="12" x14ac:dyDescent="0.2">
      <c r="A254" s="272"/>
      <c r="B254" s="273"/>
      <c r="C254" s="233" t="s">
        <v>572</v>
      </c>
      <c r="D254" s="274"/>
      <c r="E254" s="274"/>
      <c r="F254" s="275"/>
      <c r="G254" s="275"/>
      <c r="H254" s="275"/>
      <c r="I254" s="275"/>
      <c r="J254" s="276"/>
      <c r="K254" s="275"/>
      <c r="L254" s="276"/>
      <c r="M254" s="277"/>
      <c r="N254" s="278"/>
      <c r="V254" s="254"/>
      <c r="W254" s="260"/>
      <c r="AC254" s="260"/>
      <c r="AD254" s="260"/>
    </row>
    <row r="255" spans="1:30" s="225" customFormat="1" ht="12" x14ac:dyDescent="0.2">
      <c r="A255" s="261"/>
      <c r="B255" s="262"/>
      <c r="C255" s="520" t="s">
        <v>872</v>
      </c>
      <c r="D255" s="520"/>
      <c r="E255" s="520"/>
      <c r="F255" s="520"/>
      <c r="G255" s="520"/>
      <c r="H255" s="520"/>
      <c r="I255" s="520"/>
      <c r="J255" s="520"/>
      <c r="K255" s="520"/>
      <c r="L255" s="520"/>
      <c r="M255" s="520"/>
      <c r="N255" s="526"/>
      <c r="V255" s="254"/>
      <c r="W255" s="260"/>
      <c r="X255" s="228" t="s">
        <v>872</v>
      </c>
      <c r="AC255" s="260"/>
      <c r="AD255" s="260"/>
    </row>
    <row r="256" spans="1:30" s="225" customFormat="1" ht="45" x14ac:dyDescent="0.2">
      <c r="A256" s="255" t="s">
        <v>400</v>
      </c>
      <c r="B256" s="256" t="s">
        <v>873</v>
      </c>
      <c r="C256" s="522" t="s">
        <v>874</v>
      </c>
      <c r="D256" s="522"/>
      <c r="E256" s="522"/>
      <c r="F256" s="257" t="s">
        <v>593</v>
      </c>
      <c r="G256" s="257"/>
      <c r="H256" s="257"/>
      <c r="I256" s="257" t="s">
        <v>875</v>
      </c>
      <c r="J256" s="258">
        <v>38639.74</v>
      </c>
      <c r="K256" s="257"/>
      <c r="L256" s="258">
        <v>5795.96</v>
      </c>
      <c r="M256" s="257" t="s">
        <v>797</v>
      </c>
      <c r="N256" s="259">
        <v>31704</v>
      </c>
      <c r="V256" s="254"/>
      <c r="W256" s="260" t="s">
        <v>874</v>
      </c>
      <c r="AC256" s="260"/>
      <c r="AD256" s="260"/>
    </row>
    <row r="257" spans="1:31" s="225" customFormat="1" ht="12" x14ac:dyDescent="0.2">
      <c r="A257" s="272"/>
      <c r="B257" s="273"/>
      <c r="C257" s="233" t="s">
        <v>572</v>
      </c>
      <c r="D257" s="274"/>
      <c r="E257" s="274"/>
      <c r="F257" s="275"/>
      <c r="G257" s="275"/>
      <c r="H257" s="275"/>
      <c r="I257" s="275"/>
      <c r="J257" s="276"/>
      <c r="K257" s="275"/>
      <c r="L257" s="276"/>
      <c r="M257" s="277"/>
      <c r="N257" s="278"/>
      <c r="V257" s="254"/>
      <c r="W257" s="260"/>
      <c r="AC257" s="260"/>
      <c r="AD257" s="260"/>
    </row>
    <row r="258" spans="1:31" s="225" customFormat="1" ht="12" x14ac:dyDescent="0.2">
      <c r="A258" s="261"/>
      <c r="B258" s="262"/>
      <c r="C258" s="520" t="s">
        <v>876</v>
      </c>
      <c r="D258" s="520"/>
      <c r="E258" s="520"/>
      <c r="F258" s="520"/>
      <c r="G258" s="520"/>
      <c r="H258" s="520"/>
      <c r="I258" s="520"/>
      <c r="J258" s="520"/>
      <c r="K258" s="520"/>
      <c r="L258" s="520"/>
      <c r="M258" s="520"/>
      <c r="N258" s="526"/>
      <c r="V258" s="254"/>
      <c r="W258" s="260"/>
      <c r="X258" s="228" t="s">
        <v>876</v>
      </c>
      <c r="AC258" s="260"/>
      <c r="AD258" s="260"/>
    </row>
    <row r="259" spans="1:31" s="225" customFormat="1" ht="45" x14ac:dyDescent="0.2">
      <c r="A259" s="255" t="s">
        <v>369</v>
      </c>
      <c r="B259" s="256" t="s">
        <v>877</v>
      </c>
      <c r="C259" s="522" t="s">
        <v>878</v>
      </c>
      <c r="D259" s="522"/>
      <c r="E259" s="522"/>
      <c r="F259" s="257" t="s">
        <v>593</v>
      </c>
      <c r="G259" s="257"/>
      <c r="H259" s="257"/>
      <c r="I259" s="257" t="s">
        <v>879</v>
      </c>
      <c r="J259" s="258">
        <v>57439.040000000001</v>
      </c>
      <c r="K259" s="257"/>
      <c r="L259" s="258">
        <v>2297.56</v>
      </c>
      <c r="M259" s="257" t="s">
        <v>797</v>
      </c>
      <c r="N259" s="259">
        <v>12568</v>
      </c>
      <c r="V259" s="254"/>
      <c r="W259" s="260" t="s">
        <v>878</v>
      </c>
      <c r="AC259" s="260"/>
      <c r="AD259" s="260"/>
    </row>
    <row r="260" spans="1:31" s="225" customFormat="1" ht="12" x14ac:dyDescent="0.2">
      <c r="A260" s="272"/>
      <c r="B260" s="273"/>
      <c r="C260" s="233" t="s">
        <v>572</v>
      </c>
      <c r="D260" s="274"/>
      <c r="E260" s="274"/>
      <c r="F260" s="275"/>
      <c r="G260" s="275"/>
      <c r="H260" s="275"/>
      <c r="I260" s="275"/>
      <c r="J260" s="276"/>
      <c r="K260" s="275"/>
      <c r="L260" s="276"/>
      <c r="M260" s="277"/>
      <c r="N260" s="278"/>
      <c r="V260" s="254"/>
      <c r="W260" s="260"/>
      <c r="AC260" s="260"/>
      <c r="AD260" s="260"/>
    </row>
    <row r="261" spans="1:31" s="225" customFormat="1" ht="12" x14ac:dyDescent="0.2">
      <c r="A261" s="261"/>
      <c r="B261" s="262"/>
      <c r="C261" s="520" t="s">
        <v>880</v>
      </c>
      <c r="D261" s="520"/>
      <c r="E261" s="520"/>
      <c r="F261" s="520"/>
      <c r="G261" s="520"/>
      <c r="H261" s="520"/>
      <c r="I261" s="520"/>
      <c r="J261" s="520"/>
      <c r="K261" s="520"/>
      <c r="L261" s="520"/>
      <c r="M261" s="520"/>
      <c r="N261" s="526"/>
      <c r="V261" s="254"/>
      <c r="W261" s="260"/>
      <c r="X261" s="228" t="s">
        <v>880</v>
      </c>
      <c r="AC261" s="260"/>
      <c r="AD261" s="260"/>
    </row>
    <row r="262" spans="1:31" s="225" customFormat="1" ht="12" x14ac:dyDescent="0.2">
      <c r="A262" s="255" t="s">
        <v>401</v>
      </c>
      <c r="B262" s="256" t="s">
        <v>570</v>
      </c>
      <c r="C262" s="522" t="s">
        <v>881</v>
      </c>
      <c r="D262" s="522"/>
      <c r="E262" s="522"/>
      <c r="F262" s="257" t="s">
        <v>571</v>
      </c>
      <c r="G262" s="257"/>
      <c r="H262" s="257"/>
      <c r="I262" s="257" t="s">
        <v>52</v>
      </c>
      <c r="J262" s="258">
        <v>2559.41</v>
      </c>
      <c r="K262" s="257"/>
      <c r="L262" s="258">
        <v>20475.28</v>
      </c>
      <c r="M262" s="257" t="s">
        <v>797</v>
      </c>
      <c r="N262" s="259">
        <v>112000</v>
      </c>
      <c r="V262" s="254"/>
      <c r="W262" s="260" t="s">
        <v>881</v>
      </c>
      <c r="AC262" s="260"/>
      <c r="AD262" s="260"/>
    </row>
    <row r="263" spans="1:31" s="225" customFormat="1" ht="12" x14ac:dyDescent="0.2">
      <c r="A263" s="272"/>
      <c r="B263" s="273"/>
      <c r="C263" s="233" t="s">
        <v>572</v>
      </c>
      <c r="D263" s="274"/>
      <c r="E263" s="274"/>
      <c r="F263" s="275"/>
      <c r="G263" s="275"/>
      <c r="H263" s="275"/>
      <c r="I263" s="275"/>
      <c r="J263" s="276"/>
      <c r="K263" s="275"/>
      <c r="L263" s="276"/>
      <c r="M263" s="277"/>
      <c r="N263" s="278"/>
      <c r="V263" s="254"/>
      <c r="W263" s="260"/>
      <c r="AC263" s="260"/>
      <c r="AD263" s="260"/>
    </row>
    <row r="264" spans="1:31" s="225" customFormat="1" ht="12" x14ac:dyDescent="0.2">
      <c r="A264" s="261"/>
      <c r="B264" s="262"/>
      <c r="C264" s="520" t="s">
        <v>882</v>
      </c>
      <c r="D264" s="520"/>
      <c r="E264" s="520"/>
      <c r="F264" s="520"/>
      <c r="G264" s="520"/>
      <c r="H264" s="520"/>
      <c r="I264" s="520"/>
      <c r="J264" s="520"/>
      <c r="K264" s="520"/>
      <c r="L264" s="520"/>
      <c r="M264" s="520"/>
      <c r="N264" s="526"/>
      <c r="V264" s="254"/>
      <c r="W264" s="260"/>
      <c r="AC264" s="260"/>
      <c r="AD264" s="260"/>
      <c r="AE264" s="228" t="s">
        <v>882</v>
      </c>
    </row>
    <row r="265" spans="1:31" s="225" customFormat="1" ht="22.5" x14ac:dyDescent="0.2">
      <c r="A265" s="255" t="s">
        <v>883</v>
      </c>
      <c r="B265" s="256" t="s">
        <v>570</v>
      </c>
      <c r="C265" s="522" t="s">
        <v>723</v>
      </c>
      <c r="D265" s="522"/>
      <c r="E265" s="522"/>
      <c r="F265" s="257" t="s">
        <v>571</v>
      </c>
      <c r="G265" s="257"/>
      <c r="H265" s="257"/>
      <c r="I265" s="257" t="s">
        <v>62</v>
      </c>
      <c r="J265" s="258">
        <v>380.87</v>
      </c>
      <c r="K265" s="257"/>
      <c r="L265" s="258">
        <v>380.87</v>
      </c>
      <c r="M265" s="257" t="s">
        <v>797</v>
      </c>
      <c r="N265" s="259">
        <v>2083</v>
      </c>
      <c r="V265" s="254"/>
      <c r="W265" s="260" t="s">
        <v>723</v>
      </c>
      <c r="AC265" s="260"/>
      <c r="AD265" s="260"/>
    </row>
    <row r="266" spans="1:31" s="225" customFormat="1" ht="12" x14ac:dyDescent="0.2">
      <c r="A266" s="272"/>
      <c r="B266" s="273"/>
      <c r="C266" s="233" t="s">
        <v>594</v>
      </c>
      <c r="D266" s="274"/>
      <c r="E266" s="274"/>
      <c r="F266" s="275"/>
      <c r="G266" s="275"/>
      <c r="H266" s="275"/>
      <c r="I266" s="275"/>
      <c r="J266" s="276"/>
      <c r="K266" s="275"/>
      <c r="L266" s="276"/>
      <c r="M266" s="277"/>
      <c r="N266" s="278"/>
      <c r="V266" s="254"/>
      <c r="W266" s="260"/>
      <c r="AC266" s="260"/>
      <c r="AD266" s="260"/>
    </row>
    <row r="267" spans="1:31" s="225" customFormat="1" ht="12" x14ac:dyDescent="0.2">
      <c r="A267" s="261"/>
      <c r="B267" s="262"/>
      <c r="C267" s="520" t="s">
        <v>724</v>
      </c>
      <c r="D267" s="520"/>
      <c r="E267" s="520"/>
      <c r="F267" s="520"/>
      <c r="G267" s="520"/>
      <c r="H267" s="520"/>
      <c r="I267" s="520"/>
      <c r="J267" s="520"/>
      <c r="K267" s="520"/>
      <c r="L267" s="520"/>
      <c r="M267" s="520"/>
      <c r="N267" s="526"/>
      <c r="V267" s="254"/>
      <c r="W267" s="260"/>
      <c r="AC267" s="260"/>
      <c r="AD267" s="260"/>
      <c r="AE267" s="228" t="s">
        <v>724</v>
      </c>
    </row>
    <row r="268" spans="1:31" s="225" customFormat="1" ht="22.5" x14ac:dyDescent="0.2">
      <c r="A268" s="255" t="s">
        <v>884</v>
      </c>
      <c r="B268" s="256" t="s">
        <v>570</v>
      </c>
      <c r="C268" s="522" t="s">
        <v>885</v>
      </c>
      <c r="D268" s="522"/>
      <c r="E268" s="522"/>
      <c r="F268" s="257" t="s">
        <v>571</v>
      </c>
      <c r="G268" s="257"/>
      <c r="H268" s="257"/>
      <c r="I268" s="257" t="s">
        <v>374</v>
      </c>
      <c r="J268" s="258">
        <v>216.33</v>
      </c>
      <c r="K268" s="257"/>
      <c r="L268" s="258">
        <v>2595.96</v>
      </c>
      <c r="M268" s="257" t="s">
        <v>797</v>
      </c>
      <c r="N268" s="259">
        <v>14200</v>
      </c>
      <c r="V268" s="254"/>
      <c r="W268" s="260" t="s">
        <v>885</v>
      </c>
      <c r="AC268" s="260"/>
      <c r="AD268" s="260"/>
    </row>
    <row r="269" spans="1:31" s="225" customFormat="1" ht="12" x14ac:dyDescent="0.2">
      <c r="A269" s="272"/>
      <c r="B269" s="273"/>
      <c r="C269" s="233" t="s">
        <v>594</v>
      </c>
      <c r="D269" s="274"/>
      <c r="E269" s="274"/>
      <c r="F269" s="275"/>
      <c r="G269" s="275"/>
      <c r="H269" s="275"/>
      <c r="I269" s="275"/>
      <c r="J269" s="276"/>
      <c r="K269" s="275"/>
      <c r="L269" s="276"/>
      <c r="M269" s="277"/>
      <c r="N269" s="278"/>
      <c r="V269" s="254"/>
      <c r="W269" s="260"/>
      <c r="AC269" s="260"/>
      <c r="AD269" s="260"/>
    </row>
    <row r="270" spans="1:31" s="225" customFormat="1" ht="12" x14ac:dyDescent="0.2">
      <c r="A270" s="261"/>
      <c r="B270" s="262"/>
      <c r="C270" s="520" t="s">
        <v>886</v>
      </c>
      <c r="D270" s="520"/>
      <c r="E270" s="520"/>
      <c r="F270" s="520"/>
      <c r="G270" s="520"/>
      <c r="H270" s="520"/>
      <c r="I270" s="520"/>
      <c r="J270" s="520"/>
      <c r="K270" s="520"/>
      <c r="L270" s="520"/>
      <c r="M270" s="520"/>
      <c r="N270" s="526"/>
      <c r="V270" s="254"/>
      <c r="W270" s="260"/>
      <c r="X270" s="228" t="s">
        <v>886</v>
      </c>
      <c r="AC270" s="260"/>
      <c r="AD270" s="260"/>
    </row>
    <row r="271" spans="1:31" s="225" customFormat="1" ht="12" x14ac:dyDescent="0.2">
      <c r="A271" s="261"/>
      <c r="B271" s="262"/>
      <c r="C271" s="520" t="s">
        <v>887</v>
      </c>
      <c r="D271" s="520"/>
      <c r="E271" s="520"/>
      <c r="F271" s="520"/>
      <c r="G271" s="520"/>
      <c r="H271" s="520"/>
      <c r="I271" s="520"/>
      <c r="J271" s="520"/>
      <c r="K271" s="520"/>
      <c r="L271" s="520"/>
      <c r="M271" s="520"/>
      <c r="N271" s="526"/>
      <c r="V271" s="254"/>
      <c r="W271" s="260"/>
      <c r="AC271" s="260"/>
      <c r="AD271" s="260"/>
      <c r="AE271" s="228" t="s">
        <v>887</v>
      </c>
    </row>
    <row r="272" spans="1:31" s="225" customFormat="1" ht="22.5" x14ac:dyDescent="0.2">
      <c r="A272" s="255" t="s">
        <v>888</v>
      </c>
      <c r="B272" s="256" t="s">
        <v>889</v>
      </c>
      <c r="C272" s="522" t="s">
        <v>890</v>
      </c>
      <c r="D272" s="522"/>
      <c r="E272" s="522"/>
      <c r="F272" s="257" t="s">
        <v>587</v>
      </c>
      <c r="G272" s="257"/>
      <c r="H272" s="257"/>
      <c r="I272" s="257" t="s">
        <v>891</v>
      </c>
      <c r="J272" s="258">
        <v>10341</v>
      </c>
      <c r="K272" s="257"/>
      <c r="L272" s="258">
        <v>827.28</v>
      </c>
      <c r="M272" s="257" t="s">
        <v>797</v>
      </c>
      <c r="N272" s="259">
        <v>4525</v>
      </c>
      <c r="V272" s="254"/>
      <c r="W272" s="260" t="s">
        <v>890</v>
      </c>
      <c r="AC272" s="260"/>
      <c r="AD272" s="260"/>
    </row>
    <row r="273" spans="1:31" s="225" customFormat="1" ht="12" x14ac:dyDescent="0.2">
      <c r="A273" s="272"/>
      <c r="B273" s="273"/>
      <c r="C273" s="233" t="s">
        <v>594</v>
      </c>
      <c r="D273" s="274"/>
      <c r="E273" s="274"/>
      <c r="F273" s="275"/>
      <c r="G273" s="275"/>
      <c r="H273" s="275"/>
      <c r="I273" s="275"/>
      <c r="J273" s="276"/>
      <c r="K273" s="275"/>
      <c r="L273" s="276"/>
      <c r="M273" s="277"/>
      <c r="N273" s="278"/>
      <c r="V273" s="254"/>
      <c r="W273" s="260"/>
      <c r="AC273" s="260"/>
      <c r="AD273" s="260"/>
    </row>
    <row r="274" spans="1:31" s="225" customFormat="1" ht="12" x14ac:dyDescent="0.2">
      <c r="A274" s="261"/>
      <c r="B274" s="262"/>
      <c r="C274" s="520" t="s">
        <v>892</v>
      </c>
      <c r="D274" s="520"/>
      <c r="E274" s="520"/>
      <c r="F274" s="520"/>
      <c r="G274" s="520"/>
      <c r="H274" s="520"/>
      <c r="I274" s="520"/>
      <c r="J274" s="520"/>
      <c r="K274" s="520"/>
      <c r="L274" s="520"/>
      <c r="M274" s="520"/>
      <c r="N274" s="526"/>
      <c r="V274" s="254"/>
      <c r="W274" s="260"/>
      <c r="X274" s="228" t="s">
        <v>892</v>
      </c>
      <c r="AC274" s="260"/>
      <c r="AD274" s="260"/>
    </row>
    <row r="275" spans="1:31" s="225" customFormat="1" ht="22.5" x14ac:dyDescent="0.2">
      <c r="A275" s="255" t="s">
        <v>893</v>
      </c>
      <c r="B275" s="256" t="s">
        <v>894</v>
      </c>
      <c r="C275" s="522" t="s">
        <v>895</v>
      </c>
      <c r="D275" s="522"/>
      <c r="E275" s="522"/>
      <c r="F275" s="257" t="s">
        <v>571</v>
      </c>
      <c r="G275" s="257"/>
      <c r="H275" s="257"/>
      <c r="I275" s="257" t="s">
        <v>68</v>
      </c>
      <c r="J275" s="258">
        <v>37.840000000000003</v>
      </c>
      <c r="K275" s="257"/>
      <c r="L275" s="258">
        <v>378.4</v>
      </c>
      <c r="M275" s="257" t="s">
        <v>797</v>
      </c>
      <c r="N275" s="259">
        <v>2070</v>
      </c>
      <c r="V275" s="254"/>
      <c r="W275" s="260" t="s">
        <v>895</v>
      </c>
      <c r="AC275" s="260"/>
      <c r="AD275" s="260"/>
    </row>
    <row r="276" spans="1:31" s="225" customFormat="1" ht="12" x14ac:dyDescent="0.2">
      <c r="A276" s="272"/>
      <c r="B276" s="273"/>
      <c r="C276" s="233" t="s">
        <v>594</v>
      </c>
      <c r="D276" s="274"/>
      <c r="E276" s="274"/>
      <c r="F276" s="275"/>
      <c r="G276" s="275"/>
      <c r="H276" s="275"/>
      <c r="I276" s="275"/>
      <c r="J276" s="276"/>
      <c r="K276" s="275"/>
      <c r="L276" s="276"/>
      <c r="M276" s="277"/>
      <c r="N276" s="278"/>
      <c r="V276" s="254"/>
      <c r="W276" s="260"/>
      <c r="AC276" s="260"/>
      <c r="AD276" s="260"/>
    </row>
    <row r="277" spans="1:31" s="225" customFormat="1" ht="12" x14ac:dyDescent="0.2">
      <c r="A277" s="261"/>
      <c r="B277" s="262"/>
      <c r="C277" s="520" t="s">
        <v>896</v>
      </c>
      <c r="D277" s="520"/>
      <c r="E277" s="520"/>
      <c r="F277" s="520"/>
      <c r="G277" s="520"/>
      <c r="H277" s="520"/>
      <c r="I277" s="520"/>
      <c r="J277" s="520"/>
      <c r="K277" s="520"/>
      <c r="L277" s="520"/>
      <c r="M277" s="520"/>
      <c r="N277" s="526"/>
      <c r="V277" s="254"/>
      <c r="W277" s="260"/>
      <c r="X277" s="228" t="s">
        <v>896</v>
      </c>
      <c r="AC277" s="260"/>
      <c r="AD277" s="260"/>
    </row>
    <row r="278" spans="1:31" s="225" customFormat="1" ht="45" x14ac:dyDescent="0.2">
      <c r="A278" s="255" t="s">
        <v>576</v>
      </c>
      <c r="B278" s="256" t="s">
        <v>897</v>
      </c>
      <c r="C278" s="522" t="s">
        <v>898</v>
      </c>
      <c r="D278" s="522"/>
      <c r="E278" s="522"/>
      <c r="F278" s="257" t="s">
        <v>571</v>
      </c>
      <c r="G278" s="257"/>
      <c r="H278" s="257"/>
      <c r="I278" s="257" t="s">
        <v>61</v>
      </c>
      <c r="J278" s="258">
        <v>594.91999999999996</v>
      </c>
      <c r="K278" s="257"/>
      <c r="L278" s="258">
        <v>1189.8399999999999</v>
      </c>
      <c r="M278" s="257" t="s">
        <v>797</v>
      </c>
      <c r="N278" s="259">
        <v>6508</v>
      </c>
      <c r="V278" s="254"/>
      <c r="W278" s="260" t="s">
        <v>898</v>
      </c>
      <c r="AC278" s="260"/>
      <c r="AD278" s="260"/>
    </row>
    <row r="279" spans="1:31" s="225" customFormat="1" ht="12" x14ac:dyDescent="0.2">
      <c r="A279" s="272"/>
      <c r="B279" s="273"/>
      <c r="C279" s="233" t="s">
        <v>572</v>
      </c>
      <c r="D279" s="274"/>
      <c r="E279" s="274"/>
      <c r="F279" s="275"/>
      <c r="G279" s="275"/>
      <c r="H279" s="275"/>
      <c r="I279" s="275"/>
      <c r="J279" s="276"/>
      <c r="K279" s="275"/>
      <c r="L279" s="276"/>
      <c r="M279" s="277"/>
      <c r="N279" s="278"/>
      <c r="V279" s="254"/>
      <c r="W279" s="260"/>
      <c r="AC279" s="260"/>
      <c r="AD279" s="260"/>
    </row>
    <row r="280" spans="1:31" s="225" customFormat="1" ht="12" x14ac:dyDescent="0.2">
      <c r="A280" s="261"/>
      <c r="B280" s="262"/>
      <c r="C280" s="520" t="s">
        <v>899</v>
      </c>
      <c r="D280" s="520"/>
      <c r="E280" s="520"/>
      <c r="F280" s="520"/>
      <c r="G280" s="520"/>
      <c r="H280" s="520"/>
      <c r="I280" s="520"/>
      <c r="J280" s="520"/>
      <c r="K280" s="520"/>
      <c r="L280" s="520"/>
      <c r="M280" s="520"/>
      <c r="N280" s="526"/>
      <c r="V280" s="254"/>
      <c r="W280" s="260"/>
      <c r="X280" s="228" t="s">
        <v>899</v>
      </c>
      <c r="AC280" s="260"/>
      <c r="AD280" s="260"/>
    </row>
    <row r="281" spans="1:31" s="225" customFormat="1" ht="12" x14ac:dyDescent="0.2">
      <c r="A281" s="255" t="s">
        <v>577</v>
      </c>
      <c r="B281" s="256" t="s">
        <v>900</v>
      </c>
      <c r="C281" s="522" t="s">
        <v>901</v>
      </c>
      <c r="D281" s="522"/>
      <c r="E281" s="522"/>
      <c r="F281" s="257" t="s">
        <v>587</v>
      </c>
      <c r="G281" s="257"/>
      <c r="H281" s="257"/>
      <c r="I281" s="257" t="s">
        <v>62</v>
      </c>
      <c r="J281" s="258">
        <v>630</v>
      </c>
      <c r="K281" s="257"/>
      <c r="L281" s="258">
        <v>630</v>
      </c>
      <c r="M281" s="257" t="s">
        <v>797</v>
      </c>
      <c r="N281" s="259">
        <v>3446</v>
      </c>
      <c r="V281" s="254"/>
      <c r="W281" s="260" t="s">
        <v>901</v>
      </c>
      <c r="AC281" s="260"/>
      <c r="AD281" s="260"/>
    </row>
    <row r="282" spans="1:31" s="225" customFormat="1" ht="12" x14ac:dyDescent="0.2">
      <c r="A282" s="272"/>
      <c r="B282" s="273"/>
      <c r="C282" s="233" t="s">
        <v>572</v>
      </c>
      <c r="D282" s="274"/>
      <c r="E282" s="274"/>
      <c r="F282" s="275"/>
      <c r="G282" s="275"/>
      <c r="H282" s="275"/>
      <c r="I282" s="275"/>
      <c r="J282" s="276"/>
      <c r="K282" s="275"/>
      <c r="L282" s="276"/>
      <c r="M282" s="277"/>
      <c r="N282" s="278"/>
      <c r="V282" s="254"/>
      <c r="W282" s="260"/>
      <c r="AC282" s="260"/>
      <c r="AD282" s="260"/>
    </row>
    <row r="283" spans="1:31" s="225" customFormat="1" ht="12" x14ac:dyDescent="0.2">
      <c r="A283" s="261"/>
      <c r="B283" s="262"/>
      <c r="C283" s="520" t="s">
        <v>902</v>
      </c>
      <c r="D283" s="520"/>
      <c r="E283" s="520"/>
      <c r="F283" s="520"/>
      <c r="G283" s="520"/>
      <c r="H283" s="520"/>
      <c r="I283" s="520"/>
      <c r="J283" s="520"/>
      <c r="K283" s="520"/>
      <c r="L283" s="520"/>
      <c r="M283" s="520"/>
      <c r="N283" s="526"/>
      <c r="V283" s="254"/>
      <c r="W283" s="260"/>
      <c r="X283" s="228" t="s">
        <v>902</v>
      </c>
      <c r="AC283" s="260"/>
      <c r="AD283" s="260"/>
    </row>
    <row r="284" spans="1:31" s="225" customFormat="1" ht="12" x14ac:dyDescent="0.2">
      <c r="A284" s="255" t="s">
        <v>578</v>
      </c>
      <c r="B284" s="256" t="s">
        <v>570</v>
      </c>
      <c r="C284" s="522" t="s">
        <v>903</v>
      </c>
      <c r="D284" s="522"/>
      <c r="E284" s="522"/>
      <c r="F284" s="257" t="s">
        <v>571</v>
      </c>
      <c r="G284" s="257"/>
      <c r="H284" s="257"/>
      <c r="I284" s="257" t="s">
        <v>618</v>
      </c>
      <c r="J284" s="258">
        <v>8.3800000000000008</v>
      </c>
      <c r="K284" s="257"/>
      <c r="L284" s="258">
        <v>444.14</v>
      </c>
      <c r="M284" s="257" t="s">
        <v>797</v>
      </c>
      <c r="N284" s="259">
        <v>2429</v>
      </c>
      <c r="V284" s="254"/>
      <c r="W284" s="260" t="s">
        <v>903</v>
      </c>
      <c r="AC284" s="260"/>
      <c r="AD284" s="260"/>
    </row>
    <row r="285" spans="1:31" s="225" customFormat="1" ht="12" x14ac:dyDescent="0.2">
      <c r="A285" s="272"/>
      <c r="B285" s="273"/>
      <c r="C285" s="233" t="s">
        <v>572</v>
      </c>
      <c r="D285" s="274"/>
      <c r="E285" s="274"/>
      <c r="F285" s="275"/>
      <c r="G285" s="275"/>
      <c r="H285" s="275"/>
      <c r="I285" s="275"/>
      <c r="J285" s="276"/>
      <c r="K285" s="275"/>
      <c r="L285" s="276"/>
      <c r="M285" s="277"/>
      <c r="N285" s="278"/>
      <c r="V285" s="254"/>
      <c r="W285" s="260"/>
      <c r="AC285" s="260"/>
      <c r="AD285" s="260"/>
    </row>
    <row r="286" spans="1:31" s="225" customFormat="1" ht="12" x14ac:dyDescent="0.2">
      <c r="A286" s="261"/>
      <c r="B286" s="262"/>
      <c r="C286" s="520" t="s">
        <v>904</v>
      </c>
      <c r="D286" s="520"/>
      <c r="E286" s="520"/>
      <c r="F286" s="520"/>
      <c r="G286" s="520"/>
      <c r="H286" s="520"/>
      <c r="I286" s="520"/>
      <c r="J286" s="520"/>
      <c r="K286" s="520"/>
      <c r="L286" s="520"/>
      <c r="M286" s="520"/>
      <c r="N286" s="526"/>
      <c r="V286" s="254"/>
      <c r="W286" s="260"/>
      <c r="X286" s="228" t="s">
        <v>904</v>
      </c>
      <c r="AC286" s="260"/>
      <c r="AD286" s="260"/>
    </row>
    <row r="287" spans="1:31" s="225" customFormat="1" ht="12" x14ac:dyDescent="0.2">
      <c r="A287" s="261"/>
      <c r="B287" s="262"/>
      <c r="C287" s="520" t="s">
        <v>905</v>
      </c>
      <c r="D287" s="520"/>
      <c r="E287" s="520"/>
      <c r="F287" s="520"/>
      <c r="G287" s="520"/>
      <c r="H287" s="520"/>
      <c r="I287" s="520"/>
      <c r="J287" s="520"/>
      <c r="K287" s="520"/>
      <c r="L287" s="520"/>
      <c r="M287" s="520"/>
      <c r="N287" s="526"/>
      <c r="V287" s="254"/>
      <c r="W287" s="260"/>
      <c r="AC287" s="260"/>
      <c r="AD287" s="260"/>
      <c r="AE287" s="228" t="s">
        <v>905</v>
      </c>
    </row>
    <row r="288" spans="1:31" s="225" customFormat="1" ht="22.5" x14ac:dyDescent="0.2">
      <c r="A288" s="255" t="s">
        <v>579</v>
      </c>
      <c r="B288" s="256" t="s">
        <v>729</v>
      </c>
      <c r="C288" s="522" t="s">
        <v>730</v>
      </c>
      <c r="D288" s="522"/>
      <c r="E288" s="522"/>
      <c r="F288" s="257" t="s">
        <v>571</v>
      </c>
      <c r="G288" s="257"/>
      <c r="H288" s="257"/>
      <c r="I288" s="257" t="s">
        <v>52</v>
      </c>
      <c r="J288" s="258">
        <v>13.21</v>
      </c>
      <c r="K288" s="257"/>
      <c r="L288" s="258">
        <v>105.68</v>
      </c>
      <c r="M288" s="257" t="s">
        <v>797</v>
      </c>
      <c r="N288" s="259">
        <v>578</v>
      </c>
      <c r="V288" s="254"/>
      <c r="W288" s="260" t="s">
        <v>730</v>
      </c>
      <c r="AC288" s="260"/>
      <c r="AD288" s="260"/>
    </row>
    <row r="289" spans="1:31" s="225" customFormat="1" ht="12" x14ac:dyDescent="0.2">
      <c r="A289" s="272"/>
      <c r="B289" s="273"/>
      <c r="C289" s="233" t="s">
        <v>572</v>
      </c>
      <c r="D289" s="274"/>
      <c r="E289" s="274"/>
      <c r="F289" s="275"/>
      <c r="G289" s="275"/>
      <c r="H289" s="275"/>
      <c r="I289" s="275"/>
      <c r="J289" s="276"/>
      <c r="K289" s="275"/>
      <c r="L289" s="276"/>
      <c r="M289" s="277"/>
      <c r="N289" s="278"/>
      <c r="V289" s="254"/>
      <c r="W289" s="260"/>
      <c r="AC289" s="260"/>
      <c r="AD289" s="260"/>
    </row>
    <row r="290" spans="1:31" s="225" customFormat="1" ht="22.5" x14ac:dyDescent="0.2">
      <c r="A290" s="255" t="s">
        <v>580</v>
      </c>
      <c r="B290" s="256" t="s">
        <v>570</v>
      </c>
      <c r="C290" s="522" t="s">
        <v>906</v>
      </c>
      <c r="D290" s="522"/>
      <c r="E290" s="522"/>
      <c r="F290" s="257" t="s">
        <v>571</v>
      </c>
      <c r="G290" s="257"/>
      <c r="H290" s="257"/>
      <c r="I290" s="257" t="s">
        <v>52</v>
      </c>
      <c r="J290" s="258">
        <v>69.47</v>
      </c>
      <c r="K290" s="257"/>
      <c r="L290" s="258">
        <v>555.76</v>
      </c>
      <c r="M290" s="257" t="s">
        <v>797</v>
      </c>
      <c r="N290" s="259">
        <v>3040</v>
      </c>
      <c r="V290" s="254"/>
      <c r="W290" s="260" t="s">
        <v>906</v>
      </c>
      <c r="AC290" s="260"/>
      <c r="AD290" s="260"/>
    </row>
    <row r="291" spans="1:31" s="225" customFormat="1" ht="12" x14ac:dyDescent="0.2">
      <c r="A291" s="272"/>
      <c r="B291" s="273"/>
      <c r="C291" s="233" t="s">
        <v>907</v>
      </c>
      <c r="D291" s="274"/>
      <c r="E291" s="274"/>
      <c r="F291" s="275"/>
      <c r="G291" s="275"/>
      <c r="H291" s="275"/>
      <c r="I291" s="275"/>
      <c r="J291" s="276"/>
      <c r="K291" s="275"/>
      <c r="L291" s="276"/>
      <c r="M291" s="277"/>
      <c r="N291" s="278"/>
      <c r="V291" s="254"/>
      <c r="W291" s="260"/>
      <c r="AC291" s="260"/>
      <c r="AD291" s="260"/>
    </row>
    <row r="292" spans="1:31" s="225" customFormat="1" ht="12" x14ac:dyDescent="0.2">
      <c r="A292" s="261"/>
      <c r="B292" s="262"/>
      <c r="C292" s="520" t="s">
        <v>908</v>
      </c>
      <c r="D292" s="520"/>
      <c r="E292" s="520"/>
      <c r="F292" s="520"/>
      <c r="G292" s="520"/>
      <c r="H292" s="520"/>
      <c r="I292" s="520"/>
      <c r="J292" s="520"/>
      <c r="K292" s="520"/>
      <c r="L292" s="520"/>
      <c r="M292" s="520"/>
      <c r="N292" s="526"/>
      <c r="V292" s="254"/>
      <c r="W292" s="260"/>
      <c r="AC292" s="260"/>
      <c r="AD292" s="260"/>
      <c r="AE292" s="228" t="s">
        <v>908</v>
      </c>
    </row>
    <row r="293" spans="1:31" s="225" customFormat="1" ht="12" x14ac:dyDescent="0.2">
      <c r="A293" s="255" t="s">
        <v>581</v>
      </c>
      <c r="B293" s="256" t="s">
        <v>570</v>
      </c>
      <c r="C293" s="522" t="s">
        <v>909</v>
      </c>
      <c r="D293" s="522"/>
      <c r="E293" s="522"/>
      <c r="F293" s="257" t="s">
        <v>587</v>
      </c>
      <c r="G293" s="257"/>
      <c r="H293" s="257"/>
      <c r="I293" s="257" t="s">
        <v>62</v>
      </c>
      <c r="J293" s="258">
        <v>343.24</v>
      </c>
      <c r="K293" s="257"/>
      <c r="L293" s="258">
        <v>343.24</v>
      </c>
      <c r="M293" s="257" t="s">
        <v>797</v>
      </c>
      <c r="N293" s="259">
        <v>1878</v>
      </c>
      <c r="V293" s="254"/>
      <c r="W293" s="260" t="s">
        <v>909</v>
      </c>
      <c r="AC293" s="260"/>
      <c r="AD293" s="260"/>
    </row>
    <row r="294" spans="1:31" s="225" customFormat="1" ht="12" x14ac:dyDescent="0.2">
      <c r="A294" s="272"/>
      <c r="B294" s="273"/>
      <c r="C294" s="233" t="s">
        <v>907</v>
      </c>
      <c r="D294" s="274"/>
      <c r="E294" s="274"/>
      <c r="F294" s="275"/>
      <c r="G294" s="275"/>
      <c r="H294" s="275"/>
      <c r="I294" s="275"/>
      <c r="J294" s="276"/>
      <c r="K294" s="275"/>
      <c r="L294" s="276"/>
      <c r="M294" s="277"/>
      <c r="N294" s="278"/>
      <c r="V294" s="254"/>
      <c r="W294" s="260"/>
      <c r="AC294" s="260"/>
      <c r="AD294" s="260"/>
    </row>
    <row r="295" spans="1:31" s="225" customFormat="1" ht="12" x14ac:dyDescent="0.2">
      <c r="A295" s="261"/>
      <c r="B295" s="262"/>
      <c r="C295" s="520" t="s">
        <v>910</v>
      </c>
      <c r="D295" s="520"/>
      <c r="E295" s="520"/>
      <c r="F295" s="520"/>
      <c r="G295" s="520"/>
      <c r="H295" s="520"/>
      <c r="I295" s="520"/>
      <c r="J295" s="520"/>
      <c r="K295" s="520"/>
      <c r="L295" s="520"/>
      <c r="M295" s="520"/>
      <c r="N295" s="526"/>
      <c r="V295" s="254"/>
      <c r="W295" s="260"/>
      <c r="X295" s="228" t="s">
        <v>910</v>
      </c>
      <c r="AC295" s="260"/>
      <c r="AD295" s="260"/>
    </row>
    <row r="296" spans="1:31" s="225" customFormat="1" ht="12" x14ac:dyDescent="0.2">
      <c r="A296" s="261"/>
      <c r="B296" s="262"/>
      <c r="C296" s="520" t="s">
        <v>911</v>
      </c>
      <c r="D296" s="520"/>
      <c r="E296" s="520"/>
      <c r="F296" s="520"/>
      <c r="G296" s="520"/>
      <c r="H296" s="520"/>
      <c r="I296" s="520"/>
      <c r="J296" s="520"/>
      <c r="K296" s="520"/>
      <c r="L296" s="520"/>
      <c r="M296" s="520"/>
      <c r="N296" s="526"/>
      <c r="V296" s="254"/>
      <c r="W296" s="260"/>
      <c r="AC296" s="260"/>
      <c r="AD296" s="260"/>
      <c r="AE296" s="228" t="s">
        <v>911</v>
      </c>
    </row>
    <row r="297" spans="1:31" s="225" customFormat="1" ht="33.75" x14ac:dyDescent="0.2">
      <c r="A297" s="255" t="s">
        <v>582</v>
      </c>
      <c r="B297" s="256" t="s">
        <v>912</v>
      </c>
      <c r="C297" s="522" t="s">
        <v>913</v>
      </c>
      <c r="D297" s="522"/>
      <c r="E297" s="522"/>
      <c r="F297" s="257" t="s">
        <v>587</v>
      </c>
      <c r="G297" s="257"/>
      <c r="H297" s="257"/>
      <c r="I297" s="257" t="s">
        <v>575</v>
      </c>
      <c r="J297" s="258">
        <v>8760</v>
      </c>
      <c r="K297" s="257"/>
      <c r="L297" s="258">
        <v>525.6</v>
      </c>
      <c r="M297" s="257" t="s">
        <v>797</v>
      </c>
      <c r="N297" s="259">
        <v>2875</v>
      </c>
      <c r="V297" s="254"/>
      <c r="W297" s="260" t="s">
        <v>913</v>
      </c>
      <c r="AC297" s="260"/>
      <c r="AD297" s="260"/>
    </row>
    <row r="298" spans="1:31" s="225" customFormat="1" ht="12" x14ac:dyDescent="0.2">
      <c r="A298" s="272"/>
      <c r="B298" s="273"/>
      <c r="C298" s="233" t="s">
        <v>572</v>
      </c>
      <c r="D298" s="274"/>
      <c r="E298" s="274"/>
      <c r="F298" s="275"/>
      <c r="G298" s="275"/>
      <c r="H298" s="275"/>
      <c r="I298" s="275"/>
      <c r="J298" s="276"/>
      <c r="K298" s="275"/>
      <c r="L298" s="276"/>
      <c r="M298" s="277"/>
      <c r="N298" s="278"/>
      <c r="V298" s="254"/>
      <c r="W298" s="260"/>
      <c r="AC298" s="260"/>
      <c r="AD298" s="260"/>
    </row>
    <row r="299" spans="1:31" s="225" customFormat="1" ht="12" x14ac:dyDescent="0.2">
      <c r="A299" s="261"/>
      <c r="B299" s="262"/>
      <c r="C299" s="520" t="s">
        <v>914</v>
      </c>
      <c r="D299" s="520"/>
      <c r="E299" s="520"/>
      <c r="F299" s="520"/>
      <c r="G299" s="520"/>
      <c r="H299" s="520"/>
      <c r="I299" s="520"/>
      <c r="J299" s="520"/>
      <c r="K299" s="520"/>
      <c r="L299" s="520"/>
      <c r="M299" s="520"/>
      <c r="N299" s="526"/>
      <c r="V299" s="254"/>
      <c r="W299" s="260"/>
      <c r="X299" s="228" t="s">
        <v>914</v>
      </c>
      <c r="AC299" s="260"/>
      <c r="AD299" s="260"/>
    </row>
    <row r="300" spans="1:31" s="225" customFormat="1" ht="33.75" x14ac:dyDescent="0.2">
      <c r="A300" s="255" t="s">
        <v>584</v>
      </c>
      <c r="B300" s="256" t="s">
        <v>915</v>
      </c>
      <c r="C300" s="522" t="s">
        <v>916</v>
      </c>
      <c r="D300" s="522"/>
      <c r="E300" s="522"/>
      <c r="F300" s="257" t="s">
        <v>587</v>
      </c>
      <c r="G300" s="257"/>
      <c r="H300" s="257"/>
      <c r="I300" s="257" t="s">
        <v>917</v>
      </c>
      <c r="J300" s="258">
        <v>6176</v>
      </c>
      <c r="K300" s="257"/>
      <c r="L300" s="258">
        <v>123.52</v>
      </c>
      <c r="M300" s="257" t="s">
        <v>797</v>
      </c>
      <c r="N300" s="259">
        <v>676</v>
      </c>
      <c r="V300" s="254"/>
      <c r="W300" s="260" t="s">
        <v>916</v>
      </c>
      <c r="AC300" s="260"/>
      <c r="AD300" s="260"/>
    </row>
    <row r="301" spans="1:31" s="225" customFormat="1" ht="12" x14ac:dyDescent="0.2">
      <c r="A301" s="272"/>
      <c r="B301" s="273"/>
      <c r="C301" s="233" t="s">
        <v>572</v>
      </c>
      <c r="D301" s="274"/>
      <c r="E301" s="274"/>
      <c r="F301" s="275"/>
      <c r="G301" s="275"/>
      <c r="H301" s="275"/>
      <c r="I301" s="275"/>
      <c r="J301" s="276"/>
      <c r="K301" s="275"/>
      <c r="L301" s="276"/>
      <c r="M301" s="277"/>
      <c r="N301" s="278"/>
      <c r="V301" s="254"/>
      <c r="W301" s="260"/>
      <c r="AC301" s="260"/>
      <c r="AD301" s="260"/>
    </row>
    <row r="302" spans="1:31" s="225" customFormat="1" ht="12" x14ac:dyDescent="0.2">
      <c r="A302" s="261"/>
      <c r="B302" s="262"/>
      <c r="C302" s="520" t="s">
        <v>918</v>
      </c>
      <c r="D302" s="520"/>
      <c r="E302" s="520"/>
      <c r="F302" s="520"/>
      <c r="G302" s="520"/>
      <c r="H302" s="520"/>
      <c r="I302" s="520"/>
      <c r="J302" s="520"/>
      <c r="K302" s="520"/>
      <c r="L302" s="520"/>
      <c r="M302" s="520"/>
      <c r="N302" s="526"/>
      <c r="V302" s="254"/>
      <c r="W302" s="260"/>
      <c r="X302" s="228" t="s">
        <v>918</v>
      </c>
      <c r="AC302" s="260"/>
      <c r="AD302" s="260"/>
    </row>
    <row r="303" spans="1:31" s="225" customFormat="1" ht="22.5" x14ac:dyDescent="0.2">
      <c r="A303" s="255" t="s">
        <v>588</v>
      </c>
      <c r="B303" s="256" t="s">
        <v>570</v>
      </c>
      <c r="C303" s="522" t="s">
        <v>919</v>
      </c>
      <c r="D303" s="522"/>
      <c r="E303" s="522"/>
      <c r="F303" s="257" t="s">
        <v>571</v>
      </c>
      <c r="G303" s="257"/>
      <c r="H303" s="257"/>
      <c r="I303" s="257" t="s">
        <v>52</v>
      </c>
      <c r="J303" s="258">
        <v>286.56</v>
      </c>
      <c r="K303" s="257"/>
      <c r="L303" s="258">
        <v>2292.48</v>
      </c>
      <c r="M303" s="257" t="s">
        <v>797</v>
      </c>
      <c r="N303" s="259">
        <v>12540</v>
      </c>
      <c r="V303" s="254"/>
      <c r="W303" s="260" t="s">
        <v>919</v>
      </c>
      <c r="AC303" s="260"/>
      <c r="AD303" s="260"/>
    </row>
    <row r="304" spans="1:31" s="225" customFormat="1" ht="12" x14ac:dyDescent="0.2">
      <c r="A304" s="272"/>
      <c r="B304" s="273"/>
      <c r="C304" s="233" t="s">
        <v>572</v>
      </c>
      <c r="D304" s="274"/>
      <c r="E304" s="274"/>
      <c r="F304" s="275"/>
      <c r="G304" s="275"/>
      <c r="H304" s="275"/>
      <c r="I304" s="275"/>
      <c r="J304" s="276"/>
      <c r="K304" s="275"/>
      <c r="L304" s="276"/>
      <c r="M304" s="277"/>
      <c r="N304" s="278"/>
      <c r="V304" s="254"/>
      <c r="W304" s="260"/>
      <c r="AC304" s="260"/>
      <c r="AD304" s="260"/>
    </row>
    <row r="305" spans="1:31" s="225" customFormat="1" ht="12" x14ac:dyDescent="0.2">
      <c r="A305" s="261"/>
      <c r="B305" s="262"/>
      <c r="C305" s="520" t="s">
        <v>920</v>
      </c>
      <c r="D305" s="520"/>
      <c r="E305" s="520"/>
      <c r="F305" s="520"/>
      <c r="G305" s="520"/>
      <c r="H305" s="520"/>
      <c r="I305" s="520"/>
      <c r="J305" s="520"/>
      <c r="K305" s="520"/>
      <c r="L305" s="520"/>
      <c r="M305" s="520"/>
      <c r="N305" s="526"/>
      <c r="V305" s="254"/>
      <c r="W305" s="260"/>
      <c r="X305" s="228" t="s">
        <v>920</v>
      </c>
      <c r="AC305" s="260"/>
      <c r="AD305" s="260"/>
    </row>
    <row r="306" spans="1:31" s="225" customFormat="1" ht="12" x14ac:dyDescent="0.2">
      <c r="A306" s="261"/>
      <c r="B306" s="262"/>
      <c r="C306" s="520" t="s">
        <v>921</v>
      </c>
      <c r="D306" s="520"/>
      <c r="E306" s="520"/>
      <c r="F306" s="520"/>
      <c r="G306" s="520"/>
      <c r="H306" s="520"/>
      <c r="I306" s="520"/>
      <c r="J306" s="520"/>
      <c r="K306" s="520"/>
      <c r="L306" s="520"/>
      <c r="M306" s="520"/>
      <c r="N306" s="526"/>
      <c r="V306" s="254"/>
      <c r="W306" s="260"/>
      <c r="AC306" s="260"/>
      <c r="AD306" s="260"/>
      <c r="AE306" s="228" t="s">
        <v>921</v>
      </c>
    </row>
    <row r="307" spans="1:31" s="225" customFormat="1" ht="12" x14ac:dyDescent="0.2">
      <c r="A307" s="255" t="s">
        <v>590</v>
      </c>
      <c r="B307" s="256" t="s">
        <v>585</v>
      </c>
      <c r="C307" s="522" t="s">
        <v>586</v>
      </c>
      <c r="D307" s="522"/>
      <c r="E307" s="522"/>
      <c r="F307" s="257" t="s">
        <v>587</v>
      </c>
      <c r="G307" s="257"/>
      <c r="H307" s="257"/>
      <c r="I307" s="257" t="s">
        <v>922</v>
      </c>
      <c r="J307" s="258">
        <v>27</v>
      </c>
      <c r="K307" s="257"/>
      <c r="L307" s="258">
        <v>8.64</v>
      </c>
      <c r="M307" s="257" t="s">
        <v>797</v>
      </c>
      <c r="N307" s="259">
        <v>47</v>
      </c>
      <c r="V307" s="254"/>
      <c r="W307" s="260" t="s">
        <v>586</v>
      </c>
      <c r="AC307" s="260"/>
      <c r="AD307" s="260"/>
    </row>
    <row r="308" spans="1:31" s="225" customFormat="1" ht="12" x14ac:dyDescent="0.2">
      <c r="A308" s="272"/>
      <c r="B308" s="273"/>
      <c r="C308" s="233" t="s">
        <v>572</v>
      </c>
      <c r="D308" s="274"/>
      <c r="E308" s="274"/>
      <c r="F308" s="275"/>
      <c r="G308" s="275"/>
      <c r="H308" s="275"/>
      <c r="I308" s="275"/>
      <c r="J308" s="276"/>
      <c r="K308" s="275"/>
      <c r="L308" s="276"/>
      <c r="M308" s="277"/>
      <c r="N308" s="278"/>
      <c r="V308" s="254"/>
      <c r="W308" s="260"/>
      <c r="AC308" s="260"/>
      <c r="AD308" s="260"/>
    </row>
    <row r="309" spans="1:31" s="225" customFormat="1" ht="12" x14ac:dyDescent="0.2">
      <c r="A309" s="261"/>
      <c r="B309" s="262"/>
      <c r="C309" s="520" t="s">
        <v>923</v>
      </c>
      <c r="D309" s="520"/>
      <c r="E309" s="520"/>
      <c r="F309" s="520"/>
      <c r="G309" s="520"/>
      <c r="H309" s="520"/>
      <c r="I309" s="520"/>
      <c r="J309" s="520"/>
      <c r="K309" s="520"/>
      <c r="L309" s="520"/>
      <c r="M309" s="520"/>
      <c r="N309" s="526"/>
      <c r="V309" s="254"/>
      <c r="W309" s="260"/>
      <c r="X309" s="228" t="s">
        <v>923</v>
      </c>
      <c r="AC309" s="260"/>
      <c r="AD309" s="260"/>
    </row>
    <row r="310" spans="1:31" s="225" customFormat="1" ht="22.5" x14ac:dyDescent="0.2">
      <c r="A310" s="255" t="s">
        <v>591</v>
      </c>
      <c r="B310" s="256" t="s">
        <v>570</v>
      </c>
      <c r="C310" s="522" t="s">
        <v>924</v>
      </c>
      <c r="D310" s="522"/>
      <c r="E310" s="522"/>
      <c r="F310" s="257" t="s">
        <v>571</v>
      </c>
      <c r="G310" s="257"/>
      <c r="H310" s="257"/>
      <c r="I310" s="257" t="s">
        <v>925</v>
      </c>
      <c r="J310" s="258">
        <v>50.88</v>
      </c>
      <c r="K310" s="257"/>
      <c r="L310" s="258">
        <v>3459.84</v>
      </c>
      <c r="M310" s="257" t="s">
        <v>797</v>
      </c>
      <c r="N310" s="259">
        <v>18925</v>
      </c>
      <c r="V310" s="254"/>
      <c r="W310" s="260" t="s">
        <v>924</v>
      </c>
      <c r="AC310" s="260"/>
      <c r="AD310" s="260"/>
    </row>
    <row r="311" spans="1:31" s="225" customFormat="1" ht="12" x14ac:dyDescent="0.2">
      <c r="A311" s="272"/>
      <c r="B311" s="273"/>
      <c r="C311" s="233" t="s">
        <v>907</v>
      </c>
      <c r="D311" s="274"/>
      <c r="E311" s="274"/>
      <c r="F311" s="275"/>
      <c r="G311" s="275"/>
      <c r="H311" s="275"/>
      <c r="I311" s="275"/>
      <c r="J311" s="276"/>
      <c r="K311" s="275"/>
      <c r="L311" s="276"/>
      <c r="M311" s="277"/>
      <c r="N311" s="278"/>
      <c r="V311" s="254"/>
      <c r="W311" s="260"/>
      <c r="AC311" s="260"/>
      <c r="AD311" s="260"/>
    </row>
    <row r="312" spans="1:31" s="225" customFormat="1" ht="12" x14ac:dyDescent="0.2">
      <c r="A312" s="261"/>
      <c r="B312" s="262"/>
      <c r="C312" s="520" t="s">
        <v>926</v>
      </c>
      <c r="D312" s="520"/>
      <c r="E312" s="520"/>
      <c r="F312" s="520"/>
      <c r="G312" s="520"/>
      <c r="H312" s="520"/>
      <c r="I312" s="520"/>
      <c r="J312" s="520"/>
      <c r="K312" s="520"/>
      <c r="L312" s="520"/>
      <c r="M312" s="520"/>
      <c r="N312" s="526"/>
      <c r="V312" s="254"/>
      <c r="W312" s="260"/>
      <c r="X312" s="228" t="s">
        <v>926</v>
      </c>
      <c r="AC312" s="260"/>
      <c r="AD312" s="260"/>
    </row>
    <row r="313" spans="1:31" s="225" customFormat="1" ht="12" x14ac:dyDescent="0.2">
      <c r="A313" s="261"/>
      <c r="B313" s="262"/>
      <c r="C313" s="520" t="s">
        <v>927</v>
      </c>
      <c r="D313" s="520"/>
      <c r="E313" s="520"/>
      <c r="F313" s="520"/>
      <c r="G313" s="520"/>
      <c r="H313" s="520"/>
      <c r="I313" s="520"/>
      <c r="J313" s="520"/>
      <c r="K313" s="520"/>
      <c r="L313" s="520"/>
      <c r="M313" s="520"/>
      <c r="N313" s="526"/>
      <c r="V313" s="254"/>
      <c r="W313" s="260"/>
      <c r="AC313" s="260"/>
      <c r="AD313" s="260"/>
      <c r="AE313" s="228" t="s">
        <v>927</v>
      </c>
    </row>
    <row r="314" spans="1:31" s="225" customFormat="1" ht="22.5" x14ac:dyDescent="0.2">
      <c r="A314" s="255" t="s">
        <v>558</v>
      </c>
      <c r="B314" s="256" t="s">
        <v>570</v>
      </c>
      <c r="C314" s="522" t="s">
        <v>928</v>
      </c>
      <c r="D314" s="522"/>
      <c r="E314" s="522"/>
      <c r="F314" s="257" t="s">
        <v>571</v>
      </c>
      <c r="G314" s="257"/>
      <c r="H314" s="257"/>
      <c r="I314" s="257" t="s">
        <v>59</v>
      </c>
      <c r="J314" s="258">
        <v>74.34</v>
      </c>
      <c r="K314" s="257"/>
      <c r="L314" s="258">
        <v>297.36</v>
      </c>
      <c r="M314" s="257" t="s">
        <v>797</v>
      </c>
      <c r="N314" s="259">
        <v>1627</v>
      </c>
      <c r="V314" s="254"/>
      <c r="W314" s="260" t="s">
        <v>928</v>
      </c>
      <c r="AC314" s="260"/>
      <c r="AD314" s="260"/>
    </row>
    <row r="315" spans="1:31" s="225" customFormat="1" ht="12" x14ac:dyDescent="0.2">
      <c r="A315" s="272"/>
      <c r="B315" s="273"/>
      <c r="C315" s="233" t="s">
        <v>907</v>
      </c>
      <c r="D315" s="274"/>
      <c r="E315" s="274"/>
      <c r="F315" s="275"/>
      <c r="G315" s="275"/>
      <c r="H315" s="275"/>
      <c r="I315" s="275"/>
      <c r="J315" s="276"/>
      <c r="K315" s="275"/>
      <c r="L315" s="276"/>
      <c r="M315" s="277"/>
      <c r="N315" s="278"/>
      <c r="V315" s="254"/>
      <c r="W315" s="260"/>
      <c r="AC315" s="260"/>
      <c r="AD315" s="260"/>
    </row>
    <row r="316" spans="1:31" s="225" customFormat="1" ht="12" x14ac:dyDescent="0.2">
      <c r="A316" s="261"/>
      <c r="B316" s="262"/>
      <c r="C316" s="520" t="s">
        <v>929</v>
      </c>
      <c r="D316" s="520"/>
      <c r="E316" s="520"/>
      <c r="F316" s="520"/>
      <c r="G316" s="520"/>
      <c r="H316" s="520"/>
      <c r="I316" s="520"/>
      <c r="J316" s="520"/>
      <c r="K316" s="520"/>
      <c r="L316" s="520"/>
      <c r="M316" s="520"/>
      <c r="N316" s="526"/>
      <c r="V316" s="254"/>
      <c r="W316" s="260"/>
      <c r="AC316" s="260"/>
      <c r="AD316" s="260"/>
      <c r="AE316" s="228" t="s">
        <v>929</v>
      </c>
    </row>
    <row r="317" spans="1:31" s="225" customFormat="1" ht="22.5" x14ac:dyDescent="0.2">
      <c r="A317" s="255" t="s">
        <v>525</v>
      </c>
      <c r="B317" s="256" t="s">
        <v>570</v>
      </c>
      <c r="C317" s="522" t="s">
        <v>930</v>
      </c>
      <c r="D317" s="522"/>
      <c r="E317" s="522"/>
      <c r="F317" s="257" t="s">
        <v>571</v>
      </c>
      <c r="G317" s="257"/>
      <c r="H317" s="257"/>
      <c r="I317" s="257" t="s">
        <v>618</v>
      </c>
      <c r="J317" s="258">
        <v>26.51</v>
      </c>
      <c r="K317" s="257"/>
      <c r="L317" s="258">
        <v>1405.03</v>
      </c>
      <c r="M317" s="257" t="s">
        <v>797</v>
      </c>
      <c r="N317" s="259">
        <v>7686</v>
      </c>
      <c r="V317" s="254"/>
      <c r="W317" s="260" t="s">
        <v>930</v>
      </c>
      <c r="AC317" s="260"/>
      <c r="AD317" s="260"/>
    </row>
    <row r="318" spans="1:31" s="225" customFormat="1" ht="12" x14ac:dyDescent="0.2">
      <c r="A318" s="272"/>
      <c r="B318" s="273"/>
      <c r="C318" s="233" t="s">
        <v>907</v>
      </c>
      <c r="D318" s="274"/>
      <c r="E318" s="274"/>
      <c r="F318" s="275"/>
      <c r="G318" s="275"/>
      <c r="H318" s="275"/>
      <c r="I318" s="275"/>
      <c r="J318" s="276"/>
      <c r="K318" s="275"/>
      <c r="L318" s="276"/>
      <c r="M318" s="277"/>
      <c r="N318" s="278"/>
      <c r="V318" s="254"/>
      <c r="W318" s="260"/>
      <c r="AC318" s="260"/>
      <c r="AD318" s="260"/>
    </row>
    <row r="319" spans="1:31" s="225" customFormat="1" ht="12" x14ac:dyDescent="0.2">
      <c r="A319" s="261"/>
      <c r="B319" s="262"/>
      <c r="C319" s="520" t="s">
        <v>904</v>
      </c>
      <c r="D319" s="520"/>
      <c r="E319" s="520"/>
      <c r="F319" s="520"/>
      <c r="G319" s="520"/>
      <c r="H319" s="520"/>
      <c r="I319" s="520"/>
      <c r="J319" s="520"/>
      <c r="K319" s="520"/>
      <c r="L319" s="520"/>
      <c r="M319" s="520"/>
      <c r="N319" s="526"/>
      <c r="V319" s="254"/>
      <c r="W319" s="260"/>
      <c r="X319" s="228" t="s">
        <v>904</v>
      </c>
      <c r="AC319" s="260"/>
      <c r="AD319" s="260"/>
    </row>
    <row r="320" spans="1:31" s="225" customFormat="1" ht="12" x14ac:dyDescent="0.2">
      <c r="A320" s="261"/>
      <c r="B320" s="262"/>
      <c r="C320" s="520" t="s">
        <v>931</v>
      </c>
      <c r="D320" s="520"/>
      <c r="E320" s="520"/>
      <c r="F320" s="520"/>
      <c r="G320" s="520"/>
      <c r="H320" s="520"/>
      <c r="I320" s="520"/>
      <c r="J320" s="520"/>
      <c r="K320" s="520"/>
      <c r="L320" s="520"/>
      <c r="M320" s="520"/>
      <c r="N320" s="526"/>
      <c r="V320" s="254"/>
      <c r="W320" s="260"/>
      <c r="AC320" s="260"/>
      <c r="AD320" s="260"/>
      <c r="AE320" s="228" t="s">
        <v>931</v>
      </c>
    </row>
    <row r="321" spans="1:31" s="225" customFormat="1" ht="22.5" x14ac:dyDescent="0.2">
      <c r="A321" s="255" t="s">
        <v>932</v>
      </c>
      <c r="B321" s="256" t="s">
        <v>570</v>
      </c>
      <c r="C321" s="522" t="s">
        <v>933</v>
      </c>
      <c r="D321" s="522"/>
      <c r="E321" s="522"/>
      <c r="F321" s="257" t="s">
        <v>571</v>
      </c>
      <c r="G321" s="257"/>
      <c r="H321" s="257"/>
      <c r="I321" s="257" t="s">
        <v>617</v>
      </c>
      <c r="J321" s="258">
        <v>27.57</v>
      </c>
      <c r="K321" s="257"/>
      <c r="L321" s="258">
        <v>1323.36</v>
      </c>
      <c r="M321" s="257" t="s">
        <v>797</v>
      </c>
      <c r="N321" s="259">
        <v>7239</v>
      </c>
      <c r="V321" s="254"/>
      <c r="W321" s="260" t="s">
        <v>933</v>
      </c>
      <c r="AC321" s="260"/>
      <c r="AD321" s="260"/>
    </row>
    <row r="322" spans="1:31" s="225" customFormat="1" ht="12" x14ac:dyDescent="0.2">
      <c r="A322" s="272"/>
      <c r="B322" s="273"/>
      <c r="C322" s="233" t="s">
        <v>907</v>
      </c>
      <c r="D322" s="274"/>
      <c r="E322" s="274"/>
      <c r="F322" s="275"/>
      <c r="G322" s="275"/>
      <c r="H322" s="275"/>
      <c r="I322" s="275"/>
      <c r="J322" s="276"/>
      <c r="K322" s="275"/>
      <c r="L322" s="276"/>
      <c r="M322" s="277"/>
      <c r="N322" s="278"/>
      <c r="V322" s="254"/>
      <c r="W322" s="260"/>
      <c r="AC322" s="260"/>
      <c r="AD322" s="260"/>
    </row>
    <row r="323" spans="1:31" s="225" customFormat="1" ht="12" x14ac:dyDescent="0.2">
      <c r="A323" s="261"/>
      <c r="B323" s="262"/>
      <c r="C323" s="520" t="s">
        <v>934</v>
      </c>
      <c r="D323" s="520"/>
      <c r="E323" s="520"/>
      <c r="F323" s="520"/>
      <c r="G323" s="520"/>
      <c r="H323" s="520"/>
      <c r="I323" s="520"/>
      <c r="J323" s="520"/>
      <c r="K323" s="520"/>
      <c r="L323" s="520"/>
      <c r="M323" s="520"/>
      <c r="N323" s="526"/>
      <c r="V323" s="254"/>
      <c r="W323" s="260"/>
      <c r="X323" s="228" t="s">
        <v>934</v>
      </c>
      <c r="AC323" s="260"/>
      <c r="AD323" s="260"/>
    </row>
    <row r="324" spans="1:31" s="225" customFormat="1" ht="12" x14ac:dyDescent="0.2">
      <c r="A324" s="261"/>
      <c r="B324" s="262"/>
      <c r="C324" s="520" t="s">
        <v>935</v>
      </c>
      <c r="D324" s="520"/>
      <c r="E324" s="520"/>
      <c r="F324" s="520"/>
      <c r="G324" s="520"/>
      <c r="H324" s="520"/>
      <c r="I324" s="520"/>
      <c r="J324" s="520"/>
      <c r="K324" s="520"/>
      <c r="L324" s="520"/>
      <c r="M324" s="520"/>
      <c r="N324" s="526"/>
      <c r="V324" s="254"/>
      <c r="W324" s="260"/>
      <c r="AC324" s="260"/>
      <c r="AD324" s="260"/>
      <c r="AE324" s="228" t="s">
        <v>935</v>
      </c>
    </row>
    <row r="325" spans="1:31" s="225" customFormat="1" ht="1.5" customHeight="1" x14ac:dyDescent="0.2">
      <c r="A325" s="275"/>
      <c r="B325" s="273"/>
      <c r="C325" s="273"/>
      <c r="D325" s="273"/>
      <c r="E325" s="273"/>
      <c r="F325" s="275"/>
      <c r="G325" s="275"/>
      <c r="H325" s="275"/>
      <c r="I325" s="275"/>
      <c r="J325" s="279"/>
      <c r="K325" s="275"/>
      <c r="L325" s="279"/>
      <c r="M325" s="266"/>
      <c r="N325" s="279"/>
      <c r="V325" s="254"/>
      <c r="W325" s="260"/>
      <c r="AC325" s="260"/>
      <c r="AD325" s="260"/>
    </row>
    <row r="326" spans="1:31" s="225" customFormat="1" ht="12" x14ac:dyDescent="0.2">
      <c r="A326" s="280"/>
      <c r="B326" s="281"/>
      <c r="C326" s="522" t="s">
        <v>936</v>
      </c>
      <c r="D326" s="522"/>
      <c r="E326" s="522"/>
      <c r="F326" s="522"/>
      <c r="G326" s="522"/>
      <c r="H326" s="522"/>
      <c r="I326" s="522"/>
      <c r="J326" s="522"/>
      <c r="K326" s="522"/>
      <c r="L326" s="282">
        <v>94043.37</v>
      </c>
      <c r="M326" s="283"/>
      <c r="N326" s="284"/>
      <c r="V326" s="254"/>
      <c r="W326" s="260"/>
      <c r="AC326" s="260"/>
      <c r="AD326" s="260" t="s">
        <v>936</v>
      </c>
    </row>
    <row r="327" spans="1:31" s="225" customFormat="1" ht="12" x14ac:dyDescent="0.2">
      <c r="A327" s="523" t="s">
        <v>768</v>
      </c>
      <c r="B327" s="524"/>
      <c r="C327" s="524"/>
      <c r="D327" s="524"/>
      <c r="E327" s="524"/>
      <c r="F327" s="524"/>
      <c r="G327" s="524"/>
      <c r="H327" s="524"/>
      <c r="I327" s="524"/>
      <c r="J327" s="524"/>
      <c r="K327" s="524"/>
      <c r="L327" s="524"/>
      <c r="M327" s="524"/>
      <c r="N327" s="525"/>
      <c r="V327" s="254" t="s">
        <v>768</v>
      </c>
      <c r="W327" s="260"/>
      <c r="AC327" s="260"/>
      <c r="AD327" s="260"/>
    </row>
    <row r="328" spans="1:31" s="225" customFormat="1" ht="33.75" x14ac:dyDescent="0.2">
      <c r="A328" s="255" t="s">
        <v>599</v>
      </c>
      <c r="B328" s="256" t="s">
        <v>609</v>
      </c>
      <c r="C328" s="522" t="s">
        <v>610</v>
      </c>
      <c r="D328" s="522"/>
      <c r="E328" s="522"/>
      <c r="F328" s="257" t="s">
        <v>611</v>
      </c>
      <c r="G328" s="257"/>
      <c r="H328" s="257"/>
      <c r="I328" s="257" t="s">
        <v>54</v>
      </c>
      <c r="J328" s="258"/>
      <c r="K328" s="257"/>
      <c r="L328" s="258"/>
      <c r="M328" s="257"/>
      <c r="N328" s="259"/>
      <c r="V328" s="254"/>
      <c r="W328" s="260" t="s">
        <v>610</v>
      </c>
      <c r="AC328" s="260"/>
      <c r="AD328" s="260"/>
    </row>
    <row r="329" spans="1:31" s="225" customFormat="1" ht="12" x14ac:dyDescent="0.2">
      <c r="A329" s="261"/>
      <c r="B329" s="262"/>
      <c r="C329" s="520" t="s">
        <v>937</v>
      </c>
      <c r="D329" s="520"/>
      <c r="E329" s="520"/>
      <c r="F329" s="520"/>
      <c r="G329" s="520"/>
      <c r="H329" s="520"/>
      <c r="I329" s="520"/>
      <c r="J329" s="520"/>
      <c r="K329" s="520"/>
      <c r="L329" s="520"/>
      <c r="M329" s="520"/>
      <c r="N329" s="526"/>
      <c r="V329" s="254"/>
      <c r="W329" s="260"/>
      <c r="X329" s="228" t="s">
        <v>937</v>
      </c>
      <c r="AC329" s="260"/>
      <c r="AD329" s="260"/>
    </row>
    <row r="330" spans="1:31" s="225" customFormat="1" ht="45" x14ac:dyDescent="0.2">
      <c r="A330" s="263"/>
      <c r="B330" s="264" t="s">
        <v>600</v>
      </c>
      <c r="C330" s="520" t="s">
        <v>601</v>
      </c>
      <c r="D330" s="520"/>
      <c r="E330" s="520"/>
      <c r="F330" s="520"/>
      <c r="G330" s="520"/>
      <c r="H330" s="520"/>
      <c r="I330" s="520"/>
      <c r="J330" s="520"/>
      <c r="K330" s="520"/>
      <c r="L330" s="520"/>
      <c r="M330" s="520"/>
      <c r="N330" s="526"/>
      <c r="V330" s="254"/>
      <c r="W330" s="260"/>
      <c r="Y330" s="228" t="s">
        <v>601</v>
      </c>
      <c r="AC330" s="260"/>
      <c r="AD330" s="260"/>
    </row>
    <row r="331" spans="1:31" s="225" customFormat="1" ht="12" x14ac:dyDescent="0.2">
      <c r="A331" s="265"/>
      <c r="B331" s="264" t="s">
        <v>62</v>
      </c>
      <c r="C331" s="520" t="s">
        <v>517</v>
      </c>
      <c r="D331" s="520"/>
      <c r="E331" s="520"/>
      <c r="F331" s="266"/>
      <c r="G331" s="266"/>
      <c r="H331" s="266"/>
      <c r="I331" s="266"/>
      <c r="J331" s="267">
        <v>19.75</v>
      </c>
      <c r="K331" s="266" t="s">
        <v>602</v>
      </c>
      <c r="L331" s="267">
        <v>179.73</v>
      </c>
      <c r="M331" s="266" t="s">
        <v>519</v>
      </c>
      <c r="N331" s="268">
        <v>3505</v>
      </c>
      <c r="V331" s="254"/>
      <c r="W331" s="260"/>
      <c r="Z331" s="228" t="s">
        <v>517</v>
      </c>
      <c r="AC331" s="260"/>
      <c r="AD331" s="260"/>
    </row>
    <row r="332" spans="1:31" s="225" customFormat="1" ht="12" x14ac:dyDescent="0.2">
      <c r="A332" s="265"/>
      <c r="B332" s="264"/>
      <c r="C332" s="520" t="s">
        <v>520</v>
      </c>
      <c r="D332" s="520"/>
      <c r="E332" s="520"/>
      <c r="F332" s="266" t="s">
        <v>521</v>
      </c>
      <c r="G332" s="266" t="s">
        <v>612</v>
      </c>
      <c r="H332" s="266" t="s">
        <v>602</v>
      </c>
      <c r="I332" s="266" t="s">
        <v>938</v>
      </c>
      <c r="J332" s="267"/>
      <c r="K332" s="266"/>
      <c r="L332" s="267"/>
      <c r="M332" s="266"/>
      <c r="N332" s="268"/>
      <c r="V332" s="254"/>
      <c r="W332" s="260"/>
      <c r="AA332" s="228" t="s">
        <v>520</v>
      </c>
      <c r="AC332" s="260"/>
      <c r="AD332" s="260"/>
    </row>
    <row r="333" spans="1:31" s="225" customFormat="1" ht="12" x14ac:dyDescent="0.2">
      <c r="A333" s="265"/>
      <c r="B333" s="264"/>
      <c r="C333" s="527" t="s">
        <v>522</v>
      </c>
      <c r="D333" s="527"/>
      <c r="E333" s="527"/>
      <c r="F333" s="269"/>
      <c r="G333" s="269"/>
      <c r="H333" s="269"/>
      <c r="I333" s="269"/>
      <c r="J333" s="270">
        <v>19.75</v>
      </c>
      <c r="K333" s="269"/>
      <c r="L333" s="270">
        <v>179.73</v>
      </c>
      <c r="M333" s="269"/>
      <c r="N333" s="271"/>
      <c r="V333" s="254"/>
      <c r="W333" s="260"/>
      <c r="AB333" s="228" t="s">
        <v>522</v>
      </c>
      <c r="AC333" s="260"/>
      <c r="AD333" s="260"/>
    </row>
    <row r="334" spans="1:31" s="225" customFormat="1" ht="12" x14ac:dyDescent="0.2">
      <c r="A334" s="265"/>
      <c r="B334" s="264"/>
      <c r="C334" s="520" t="s">
        <v>523</v>
      </c>
      <c r="D334" s="520"/>
      <c r="E334" s="520"/>
      <c r="F334" s="266"/>
      <c r="G334" s="266"/>
      <c r="H334" s="266"/>
      <c r="I334" s="266"/>
      <c r="J334" s="267"/>
      <c r="K334" s="266"/>
      <c r="L334" s="267">
        <v>179.73</v>
      </c>
      <c r="M334" s="266"/>
      <c r="N334" s="268">
        <v>3505</v>
      </c>
      <c r="V334" s="254"/>
      <c r="W334" s="260"/>
      <c r="AA334" s="228" t="s">
        <v>523</v>
      </c>
      <c r="AC334" s="260"/>
      <c r="AD334" s="260"/>
    </row>
    <row r="335" spans="1:31" s="225" customFormat="1" ht="33.75" x14ac:dyDescent="0.2">
      <c r="A335" s="265"/>
      <c r="B335" s="264" t="s">
        <v>603</v>
      </c>
      <c r="C335" s="520" t="s">
        <v>604</v>
      </c>
      <c r="D335" s="520"/>
      <c r="E335" s="520"/>
      <c r="F335" s="266" t="s">
        <v>524</v>
      </c>
      <c r="G335" s="266" t="s">
        <v>605</v>
      </c>
      <c r="H335" s="266"/>
      <c r="I335" s="266" t="s">
        <v>605</v>
      </c>
      <c r="J335" s="267"/>
      <c r="K335" s="266"/>
      <c r="L335" s="267">
        <v>133</v>
      </c>
      <c r="M335" s="266"/>
      <c r="N335" s="268">
        <v>2594</v>
      </c>
      <c r="V335" s="254"/>
      <c r="W335" s="260"/>
      <c r="AA335" s="228" t="s">
        <v>604</v>
      </c>
      <c r="AC335" s="260"/>
      <c r="AD335" s="260"/>
    </row>
    <row r="336" spans="1:31" s="225" customFormat="1" ht="33.75" x14ac:dyDescent="0.2">
      <c r="A336" s="265"/>
      <c r="B336" s="264" t="s">
        <v>606</v>
      </c>
      <c r="C336" s="520" t="s">
        <v>607</v>
      </c>
      <c r="D336" s="520"/>
      <c r="E336" s="520"/>
      <c r="F336" s="266" t="s">
        <v>524</v>
      </c>
      <c r="G336" s="266" t="s">
        <v>584</v>
      </c>
      <c r="H336" s="266"/>
      <c r="I336" s="266" t="s">
        <v>584</v>
      </c>
      <c r="J336" s="267"/>
      <c r="K336" s="266"/>
      <c r="L336" s="267">
        <v>64.7</v>
      </c>
      <c r="M336" s="266"/>
      <c r="N336" s="268">
        <v>1262</v>
      </c>
      <c r="V336" s="254"/>
      <c r="W336" s="260"/>
      <c r="AA336" s="228" t="s">
        <v>607</v>
      </c>
      <c r="AC336" s="260"/>
      <c r="AD336" s="260"/>
    </row>
    <row r="337" spans="1:33" s="225" customFormat="1" ht="12" x14ac:dyDescent="0.2">
      <c r="A337" s="272"/>
      <c r="B337" s="273"/>
      <c r="C337" s="522" t="s">
        <v>526</v>
      </c>
      <c r="D337" s="522"/>
      <c r="E337" s="522"/>
      <c r="F337" s="257"/>
      <c r="G337" s="257"/>
      <c r="H337" s="257"/>
      <c r="I337" s="257"/>
      <c r="J337" s="258"/>
      <c r="K337" s="257"/>
      <c r="L337" s="258">
        <v>377.43</v>
      </c>
      <c r="M337" s="269"/>
      <c r="N337" s="259">
        <v>7361</v>
      </c>
      <c r="V337" s="254"/>
      <c r="W337" s="260"/>
      <c r="AC337" s="260" t="s">
        <v>526</v>
      </c>
      <c r="AD337" s="260"/>
    </row>
    <row r="338" spans="1:33" s="225" customFormat="1" ht="33.75" x14ac:dyDescent="0.2">
      <c r="A338" s="255" t="s">
        <v>608</v>
      </c>
      <c r="B338" s="256" t="s">
        <v>613</v>
      </c>
      <c r="C338" s="522" t="s">
        <v>614</v>
      </c>
      <c r="D338" s="522"/>
      <c r="E338" s="522"/>
      <c r="F338" s="257" t="s">
        <v>615</v>
      </c>
      <c r="G338" s="257"/>
      <c r="H338" s="257"/>
      <c r="I338" s="257" t="s">
        <v>939</v>
      </c>
      <c r="J338" s="258"/>
      <c r="K338" s="257"/>
      <c r="L338" s="258"/>
      <c r="M338" s="257"/>
      <c r="N338" s="259"/>
      <c r="V338" s="254"/>
      <c r="W338" s="260" t="s">
        <v>614</v>
      </c>
      <c r="AC338" s="260"/>
      <c r="AD338" s="260"/>
    </row>
    <row r="339" spans="1:33" s="225" customFormat="1" ht="12" x14ac:dyDescent="0.2">
      <c r="A339" s="261"/>
      <c r="B339" s="262"/>
      <c r="C339" s="520" t="s">
        <v>940</v>
      </c>
      <c r="D339" s="520"/>
      <c r="E339" s="520"/>
      <c r="F339" s="520"/>
      <c r="G339" s="520"/>
      <c r="H339" s="520"/>
      <c r="I339" s="520"/>
      <c r="J339" s="520"/>
      <c r="K339" s="520"/>
      <c r="L339" s="520"/>
      <c r="M339" s="520"/>
      <c r="N339" s="526"/>
      <c r="V339" s="254"/>
      <c r="W339" s="260"/>
      <c r="X339" s="228" t="s">
        <v>940</v>
      </c>
      <c r="AC339" s="260"/>
      <c r="AD339" s="260"/>
    </row>
    <row r="340" spans="1:33" s="225" customFormat="1" ht="45" x14ac:dyDescent="0.2">
      <c r="A340" s="263"/>
      <c r="B340" s="264" t="s">
        <v>600</v>
      </c>
      <c r="C340" s="520" t="s">
        <v>601</v>
      </c>
      <c r="D340" s="520"/>
      <c r="E340" s="520"/>
      <c r="F340" s="520"/>
      <c r="G340" s="520"/>
      <c r="H340" s="520"/>
      <c r="I340" s="520"/>
      <c r="J340" s="520"/>
      <c r="K340" s="520"/>
      <c r="L340" s="520"/>
      <c r="M340" s="520"/>
      <c r="N340" s="526"/>
      <c r="V340" s="254"/>
      <c r="W340" s="260"/>
      <c r="Y340" s="228" t="s">
        <v>601</v>
      </c>
      <c r="AC340" s="260"/>
      <c r="AD340" s="260"/>
    </row>
    <row r="341" spans="1:33" s="225" customFormat="1" ht="12" x14ac:dyDescent="0.2">
      <c r="A341" s="265"/>
      <c r="B341" s="264" t="s">
        <v>62</v>
      </c>
      <c r="C341" s="520" t="s">
        <v>517</v>
      </c>
      <c r="D341" s="520"/>
      <c r="E341" s="520"/>
      <c r="F341" s="266"/>
      <c r="G341" s="266"/>
      <c r="H341" s="266"/>
      <c r="I341" s="266"/>
      <c r="J341" s="267">
        <v>209.76</v>
      </c>
      <c r="K341" s="266" t="s">
        <v>602</v>
      </c>
      <c r="L341" s="267">
        <v>19.09</v>
      </c>
      <c r="M341" s="266" t="s">
        <v>519</v>
      </c>
      <c r="N341" s="268">
        <v>372</v>
      </c>
      <c r="V341" s="254"/>
      <c r="W341" s="260"/>
      <c r="Z341" s="228" t="s">
        <v>517</v>
      </c>
      <c r="AC341" s="260"/>
      <c r="AD341" s="260"/>
    </row>
    <row r="342" spans="1:33" s="225" customFormat="1" ht="12" x14ac:dyDescent="0.2">
      <c r="A342" s="265"/>
      <c r="B342" s="264"/>
      <c r="C342" s="520" t="s">
        <v>520</v>
      </c>
      <c r="D342" s="520"/>
      <c r="E342" s="520"/>
      <c r="F342" s="266" t="s">
        <v>521</v>
      </c>
      <c r="G342" s="266" t="s">
        <v>616</v>
      </c>
      <c r="H342" s="266" t="s">
        <v>602</v>
      </c>
      <c r="I342" s="266" t="s">
        <v>941</v>
      </c>
      <c r="J342" s="267"/>
      <c r="K342" s="266"/>
      <c r="L342" s="267"/>
      <c r="M342" s="266"/>
      <c r="N342" s="268"/>
      <c r="V342" s="254"/>
      <c r="W342" s="260"/>
      <c r="AA342" s="228" t="s">
        <v>520</v>
      </c>
      <c r="AC342" s="260"/>
      <c r="AD342" s="260"/>
    </row>
    <row r="343" spans="1:33" s="225" customFormat="1" ht="12" x14ac:dyDescent="0.2">
      <c r="A343" s="265"/>
      <c r="B343" s="264"/>
      <c r="C343" s="527" t="s">
        <v>522</v>
      </c>
      <c r="D343" s="527"/>
      <c r="E343" s="527"/>
      <c r="F343" s="269"/>
      <c r="G343" s="269"/>
      <c r="H343" s="269"/>
      <c r="I343" s="269"/>
      <c r="J343" s="270">
        <v>209.76</v>
      </c>
      <c r="K343" s="269"/>
      <c r="L343" s="270">
        <v>19.09</v>
      </c>
      <c r="M343" s="269"/>
      <c r="N343" s="271"/>
      <c r="V343" s="254"/>
      <c r="W343" s="260"/>
      <c r="AB343" s="228" t="s">
        <v>522</v>
      </c>
      <c r="AC343" s="260"/>
      <c r="AD343" s="260"/>
    </row>
    <row r="344" spans="1:33" s="225" customFormat="1" ht="12" x14ac:dyDescent="0.2">
      <c r="A344" s="265"/>
      <c r="B344" s="264"/>
      <c r="C344" s="520" t="s">
        <v>523</v>
      </c>
      <c r="D344" s="520"/>
      <c r="E344" s="520"/>
      <c r="F344" s="266"/>
      <c r="G344" s="266"/>
      <c r="H344" s="266"/>
      <c r="I344" s="266"/>
      <c r="J344" s="267"/>
      <c r="K344" s="266"/>
      <c r="L344" s="267">
        <v>19.09</v>
      </c>
      <c r="M344" s="266"/>
      <c r="N344" s="268">
        <v>372</v>
      </c>
      <c r="V344" s="254"/>
      <c r="W344" s="260"/>
      <c r="AA344" s="228" t="s">
        <v>523</v>
      </c>
      <c r="AC344" s="260"/>
      <c r="AD344" s="260"/>
    </row>
    <row r="345" spans="1:33" s="225" customFormat="1" ht="33.75" x14ac:dyDescent="0.2">
      <c r="A345" s="265"/>
      <c r="B345" s="264" t="s">
        <v>603</v>
      </c>
      <c r="C345" s="520" t="s">
        <v>604</v>
      </c>
      <c r="D345" s="520"/>
      <c r="E345" s="520"/>
      <c r="F345" s="266" t="s">
        <v>524</v>
      </c>
      <c r="G345" s="266" t="s">
        <v>605</v>
      </c>
      <c r="H345" s="266"/>
      <c r="I345" s="266" t="s">
        <v>605</v>
      </c>
      <c r="J345" s="267"/>
      <c r="K345" s="266"/>
      <c r="L345" s="267">
        <v>14.13</v>
      </c>
      <c r="M345" s="266"/>
      <c r="N345" s="268">
        <v>275</v>
      </c>
      <c r="V345" s="254"/>
      <c r="W345" s="260"/>
      <c r="AA345" s="228" t="s">
        <v>604</v>
      </c>
      <c r="AC345" s="260"/>
      <c r="AD345" s="260"/>
    </row>
    <row r="346" spans="1:33" s="225" customFormat="1" ht="33.75" x14ac:dyDescent="0.2">
      <c r="A346" s="265"/>
      <c r="B346" s="264" t="s">
        <v>606</v>
      </c>
      <c r="C346" s="520" t="s">
        <v>607</v>
      </c>
      <c r="D346" s="520"/>
      <c r="E346" s="520"/>
      <c r="F346" s="266" t="s">
        <v>524</v>
      </c>
      <c r="G346" s="266" t="s">
        <v>584</v>
      </c>
      <c r="H346" s="266"/>
      <c r="I346" s="266" t="s">
        <v>584</v>
      </c>
      <c r="J346" s="267"/>
      <c r="K346" s="266"/>
      <c r="L346" s="267">
        <v>6.87</v>
      </c>
      <c r="M346" s="266"/>
      <c r="N346" s="268">
        <v>134</v>
      </c>
      <c r="V346" s="254"/>
      <c r="W346" s="260"/>
      <c r="AA346" s="228" t="s">
        <v>607</v>
      </c>
      <c r="AC346" s="260"/>
      <c r="AD346" s="260"/>
    </row>
    <row r="347" spans="1:33" s="225" customFormat="1" ht="12" x14ac:dyDescent="0.2">
      <c r="A347" s="272"/>
      <c r="B347" s="273"/>
      <c r="C347" s="522" t="s">
        <v>526</v>
      </c>
      <c r="D347" s="522"/>
      <c r="E347" s="522"/>
      <c r="F347" s="257"/>
      <c r="G347" s="257"/>
      <c r="H347" s="257"/>
      <c r="I347" s="257"/>
      <c r="J347" s="258"/>
      <c r="K347" s="257"/>
      <c r="L347" s="258">
        <v>40.090000000000003</v>
      </c>
      <c r="M347" s="269"/>
      <c r="N347" s="259">
        <v>781</v>
      </c>
      <c r="V347" s="254"/>
      <c r="W347" s="260"/>
      <c r="AC347" s="260" t="s">
        <v>526</v>
      </c>
      <c r="AD347" s="260"/>
    </row>
    <row r="348" spans="1:33" s="225" customFormat="1" ht="1.5" customHeight="1" x14ac:dyDescent="0.2">
      <c r="A348" s="275"/>
      <c r="B348" s="273"/>
      <c r="C348" s="273"/>
      <c r="D348" s="273"/>
      <c r="E348" s="273"/>
      <c r="F348" s="275"/>
      <c r="G348" s="275"/>
      <c r="H348" s="275"/>
      <c r="I348" s="275"/>
      <c r="J348" s="279"/>
      <c r="K348" s="275"/>
      <c r="L348" s="279"/>
      <c r="M348" s="266"/>
      <c r="N348" s="279"/>
      <c r="V348" s="254"/>
      <c r="W348" s="260"/>
      <c r="AC348" s="260"/>
      <c r="AD348" s="260"/>
    </row>
    <row r="349" spans="1:33" s="225" customFormat="1" ht="12" x14ac:dyDescent="0.2">
      <c r="A349" s="280"/>
      <c r="B349" s="281"/>
      <c r="C349" s="522" t="s">
        <v>771</v>
      </c>
      <c r="D349" s="522"/>
      <c r="E349" s="522"/>
      <c r="F349" s="522"/>
      <c r="G349" s="522"/>
      <c r="H349" s="522"/>
      <c r="I349" s="522"/>
      <c r="J349" s="522"/>
      <c r="K349" s="522"/>
      <c r="L349" s="282">
        <v>417.52</v>
      </c>
      <c r="M349" s="283"/>
      <c r="N349" s="284"/>
      <c r="V349" s="254"/>
      <c r="W349" s="260"/>
      <c r="AC349" s="260"/>
      <c r="AD349" s="260" t="s">
        <v>771</v>
      </c>
    </row>
    <row r="350" spans="1:33" s="225" customFormat="1" ht="2.25" customHeight="1" x14ac:dyDescent="0.2">
      <c r="B350" s="231"/>
      <c r="C350" s="231"/>
      <c r="D350" s="231"/>
      <c r="E350" s="231"/>
      <c r="F350" s="231"/>
      <c r="G350" s="231"/>
      <c r="H350" s="231"/>
      <c r="I350" s="231"/>
      <c r="J350" s="231"/>
      <c r="K350" s="231"/>
      <c r="L350" s="285"/>
      <c r="M350" s="286"/>
      <c r="N350" s="287"/>
    </row>
    <row r="351" spans="1:33" s="225" customFormat="1" x14ac:dyDescent="0.2">
      <c r="A351" s="280"/>
      <c r="B351" s="281"/>
      <c r="C351" s="522" t="s">
        <v>621</v>
      </c>
      <c r="D351" s="522"/>
      <c r="E351" s="522"/>
      <c r="F351" s="522"/>
      <c r="G351" s="522"/>
      <c r="H351" s="522"/>
      <c r="I351" s="522"/>
      <c r="J351" s="522"/>
      <c r="K351" s="522"/>
      <c r="L351" s="282"/>
      <c r="M351" s="288"/>
      <c r="N351" s="284"/>
      <c r="AF351" s="260" t="s">
        <v>621</v>
      </c>
    </row>
    <row r="352" spans="1:33" s="225" customFormat="1" x14ac:dyDescent="0.2">
      <c r="A352" s="289"/>
      <c r="B352" s="264"/>
      <c r="C352" s="520" t="s">
        <v>622</v>
      </c>
      <c r="D352" s="520"/>
      <c r="E352" s="520"/>
      <c r="F352" s="520"/>
      <c r="G352" s="520"/>
      <c r="H352" s="520"/>
      <c r="I352" s="520"/>
      <c r="J352" s="520"/>
      <c r="K352" s="520"/>
      <c r="L352" s="290">
        <v>95566.71</v>
      </c>
      <c r="M352" s="291"/>
      <c r="N352" s="292">
        <v>565750</v>
      </c>
      <c r="AF352" s="260"/>
      <c r="AG352" s="228" t="s">
        <v>622</v>
      </c>
    </row>
    <row r="353" spans="1:33" s="225" customFormat="1" x14ac:dyDescent="0.2">
      <c r="A353" s="289"/>
      <c r="B353" s="264"/>
      <c r="C353" s="520" t="s">
        <v>623</v>
      </c>
      <c r="D353" s="520"/>
      <c r="E353" s="520"/>
      <c r="F353" s="520"/>
      <c r="G353" s="520"/>
      <c r="H353" s="520"/>
      <c r="I353" s="520"/>
      <c r="J353" s="520"/>
      <c r="K353" s="520"/>
      <c r="L353" s="290"/>
      <c r="M353" s="291"/>
      <c r="N353" s="292"/>
      <c r="AF353" s="260"/>
      <c r="AG353" s="228" t="s">
        <v>623</v>
      </c>
    </row>
    <row r="354" spans="1:33" s="225" customFormat="1" x14ac:dyDescent="0.2">
      <c r="A354" s="289"/>
      <c r="B354" s="264"/>
      <c r="C354" s="520" t="s">
        <v>624</v>
      </c>
      <c r="D354" s="520"/>
      <c r="E354" s="520"/>
      <c r="F354" s="520"/>
      <c r="G354" s="520"/>
      <c r="H354" s="520"/>
      <c r="I354" s="520"/>
      <c r="J354" s="520"/>
      <c r="K354" s="520"/>
      <c r="L354" s="290">
        <v>2563.7199999999998</v>
      </c>
      <c r="M354" s="291"/>
      <c r="N354" s="292">
        <v>49993</v>
      </c>
      <c r="AF354" s="260"/>
      <c r="AG354" s="228" t="s">
        <v>624</v>
      </c>
    </row>
    <row r="355" spans="1:33" s="225" customFormat="1" x14ac:dyDescent="0.2">
      <c r="A355" s="289"/>
      <c r="B355" s="264"/>
      <c r="C355" s="520" t="s">
        <v>625</v>
      </c>
      <c r="D355" s="520"/>
      <c r="E355" s="520"/>
      <c r="F355" s="520"/>
      <c r="G355" s="520"/>
      <c r="H355" s="520"/>
      <c r="I355" s="520"/>
      <c r="J355" s="520"/>
      <c r="K355" s="520"/>
      <c r="L355" s="290">
        <v>2929.46</v>
      </c>
      <c r="M355" s="291"/>
      <c r="N355" s="292">
        <v>23054</v>
      </c>
      <c r="AF355" s="260"/>
      <c r="AG355" s="228" t="s">
        <v>625</v>
      </c>
    </row>
    <row r="356" spans="1:33" s="225" customFormat="1" x14ac:dyDescent="0.2">
      <c r="A356" s="289"/>
      <c r="B356" s="264"/>
      <c r="C356" s="520" t="s">
        <v>626</v>
      </c>
      <c r="D356" s="520"/>
      <c r="E356" s="520"/>
      <c r="F356" s="520"/>
      <c r="G356" s="520"/>
      <c r="H356" s="520"/>
      <c r="I356" s="520"/>
      <c r="J356" s="520"/>
      <c r="K356" s="520"/>
      <c r="L356" s="290">
        <v>311.67</v>
      </c>
      <c r="M356" s="291"/>
      <c r="N356" s="292">
        <v>6078</v>
      </c>
      <c r="AF356" s="260"/>
      <c r="AG356" s="228" t="s">
        <v>626</v>
      </c>
    </row>
    <row r="357" spans="1:33" s="225" customFormat="1" x14ac:dyDescent="0.2">
      <c r="A357" s="289"/>
      <c r="B357" s="264"/>
      <c r="C357" s="520" t="s">
        <v>627</v>
      </c>
      <c r="D357" s="520"/>
      <c r="E357" s="520"/>
      <c r="F357" s="520"/>
      <c r="G357" s="520"/>
      <c r="H357" s="520"/>
      <c r="I357" s="520"/>
      <c r="J357" s="520"/>
      <c r="K357" s="520"/>
      <c r="L357" s="290">
        <v>90073.53</v>
      </c>
      <c r="M357" s="291"/>
      <c r="N357" s="292">
        <v>492703</v>
      </c>
      <c r="AF357" s="260"/>
      <c r="AG357" s="228" t="s">
        <v>627</v>
      </c>
    </row>
    <row r="358" spans="1:33" s="225" customFormat="1" x14ac:dyDescent="0.2">
      <c r="A358" s="289"/>
      <c r="B358" s="264"/>
      <c r="C358" s="520" t="s">
        <v>628</v>
      </c>
      <c r="D358" s="520"/>
      <c r="E358" s="520"/>
      <c r="F358" s="520"/>
      <c r="G358" s="520"/>
      <c r="H358" s="520"/>
      <c r="I358" s="520"/>
      <c r="J358" s="520"/>
      <c r="K358" s="520"/>
      <c r="L358" s="290">
        <v>98621.03</v>
      </c>
      <c r="M358" s="291"/>
      <c r="N358" s="292">
        <v>625395</v>
      </c>
      <c r="AF358" s="260"/>
      <c r="AG358" s="228" t="s">
        <v>628</v>
      </c>
    </row>
    <row r="359" spans="1:33" s="225" customFormat="1" x14ac:dyDescent="0.2">
      <c r="A359" s="289"/>
      <c r="B359" s="264"/>
      <c r="C359" s="520" t="s">
        <v>772</v>
      </c>
      <c r="D359" s="520"/>
      <c r="E359" s="520"/>
      <c r="F359" s="520"/>
      <c r="G359" s="520"/>
      <c r="H359" s="520"/>
      <c r="I359" s="520"/>
      <c r="J359" s="520"/>
      <c r="K359" s="520"/>
      <c r="L359" s="290">
        <v>98592.89</v>
      </c>
      <c r="M359" s="291"/>
      <c r="N359" s="292">
        <v>625174</v>
      </c>
      <c r="AF359" s="260"/>
      <c r="AG359" s="228" t="s">
        <v>772</v>
      </c>
    </row>
    <row r="360" spans="1:33" s="225" customFormat="1" x14ac:dyDescent="0.2">
      <c r="A360" s="289"/>
      <c r="B360" s="264"/>
      <c r="C360" s="520" t="s">
        <v>637</v>
      </c>
      <c r="D360" s="520"/>
      <c r="E360" s="520"/>
      <c r="F360" s="520"/>
      <c r="G360" s="520"/>
      <c r="H360" s="520"/>
      <c r="I360" s="520"/>
      <c r="J360" s="520"/>
      <c r="K360" s="520"/>
      <c r="L360" s="290"/>
      <c r="M360" s="291"/>
      <c r="N360" s="292"/>
      <c r="AF360" s="260"/>
      <c r="AG360" s="228" t="s">
        <v>637</v>
      </c>
    </row>
    <row r="361" spans="1:33" s="225" customFormat="1" x14ac:dyDescent="0.2">
      <c r="A361" s="289"/>
      <c r="B361" s="264"/>
      <c r="C361" s="520" t="s">
        <v>638</v>
      </c>
      <c r="D361" s="520"/>
      <c r="E361" s="520"/>
      <c r="F361" s="520"/>
      <c r="G361" s="520"/>
      <c r="H361" s="520"/>
      <c r="I361" s="520"/>
      <c r="J361" s="520"/>
      <c r="K361" s="520"/>
      <c r="L361" s="290">
        <v>1945.29</v>
      </c>
      <c r="M361" s="291"/>
      <c r="N361" s="292">
        <v>37933</v>
      </c>
      <c r="AF361" s="260"/>
      <c r="AG361" s="228" t="s">
        <v>638</v>
      </c>
    </row>
    <row r="362" spans="1:33" s="225" customFormat="1" x14ac:dyDescent="0.2">
      <c r="A362" s="289"/>
      <c r="B362" s="264"/>
      <c r="C362" s="520" t="s">
        <v>773</v>
      </c>
      <c r="D362" s="520"/>
      <c r="E362" s="520"/>
      <c r="F362" s="520"/>
      <c r="G362" s="520"/>
      <c r="H362" s="520"/>
      <c r="I362" s="520"/>
      <c r="J362" s="520"/>
      <c r="K362" s="520"/>
      <c r="L362" s="290">
        <v>2901.32</v>
      </c>
      <c r="M362" s="291"/>
      <c r="N362" s="292">
        <v>22833</v>
      </c>
      <c r="AF362" s="260"/>
      <c r="AG362" s="228" t="s">
        <v>773</v>
      </c>
    </row>
    <row r="363" spans="1:33" s="225" customFormat="1" x14ac:dyDescent="0.2">
      <c r="A363" s="289"/>
      <c r="B363" s="264"/>
      <c r="C363" s="520" t="s">
        <v>774</v>
      </c>
      <c r="D363" s="520"/>
      <c r="E363" s="520"/>
      <c r="F363" s="520"/>
      <c r="G363" s="520"/>
      <c r="H363" s="520"/>
      <c r="I363" s="520"/>
      <c r="J363" s="520"/>
      <c r="K363" s="520"/>
      <c r="L363" s="290">
        <v>311.67</v>
      </c>
      <c r="M363" s="291"/>
      <c r="N363" s="292">
        <v>6078</v>
      </c>
      <c r="AF363" s="260"/>
      <c r="AG363" s="228" t="s">
        <v>774</v>
      </c>
    </row>
    <row r="364" spans="1:33" s="225" customFormat="1" x14ac:dyDescent="0.2">
      <c r="A364" s="289"/>
      <c r="B364" s="264"/>
      <c r="C364" s="520" t="s">
        <v>775</v>
      </c>
      <c r="D364" s="520"/>
      <c r="E364" s="520"/>
      <c r="F364" s="520"/>
      <c r="G364" s="520"/>
      <c r="H364" s="520"/>
      <c r="I364" s="520"/>
      <c r="J364" s="520"/>
      <c r="K364" s="520"/>
      <c r="L364" s="290">
        <v>90067.44</v>
      </c>
      <c r="M364" s="291"/>
      <c r="N364" s="292">
        <v>492670</v>
      </c>
      <c r="AF364" s="260"/>
      <c r="AG364" s="228" t="s">
        <v>775</v>
      </c>
    </row>
    <row r="365" spans="1:33" s="225" customFormat="1" x14ac:dyDescent="0.2">
      <c r="A365" s="289"/>
      <c r="B365" s="264"/>
      <c r="C365" s="520" t="s">
        <v>639</v>
      </c>
      <c r="D365" s="520"/>
      <c r="E365" s="520"/>
      <c r="F365" s="520"/>
      <c r="G365" s="520"/>
      <c r="H365" s="520"/>
      <c r="I365" s="520"/>
      <c r="J365" s="520"/>
      <c r="K365" s="520"/>
      <c r="L365" s="290">
        <v>2324.66</v>
      </c>
      <c r="M365" s="291"/>
      <c r="N365" s="292">
        <v>45331</v>
      </c>
      <c r="AF365" s="260"/>
      <c r="AG365" s="228" t="s">
        <v>639</v>
      </c>
    </row>
    <row r="366" spans="1:33" s="225" customFormat="1" x14ac:dyDescent="0.2">
      <c r="A366" s="289"/>
      <c r="B366" s="264"/>
      <c r="C366" s="520" t="s">
        <v>640</v>
      </c>
      <c r="D366" s="520"/>
      <c r="E366" s="520"/>
      <c r="F366" s="520"/>
      <c r="G366" s="520"/>
      <c r="H366" s="520"/>
      <c r="I366" s="520"/>
      <c r="J366" s="520"/>
      <c r="K366" s="520"/>
      <c r="L366" s="290">
        <v>1354.18</v>
      </c>
      <c r="M366" s="291"/>
      <c r="N366" s="292">
        <v>26407</v>
      </c>
      <c r="AF366" s="260"/>
      <c r="AG366" s="228" t="s">
        <v>640</v>
      </c>
    </row>
    <row r="367" spans="1:33" s="225" customFormat="1" x14ac:dyDescent="0.2">
      <c r="A367" s="289"/>
      <c r="B367" s="264"/>
      <c r="C367" s="520" t="s">
        <v>776</v>
      </c>
      <c r="D367" s="520"/>
      <c r="E367" s="520"/>
      <c r="F367" s="520"/>
      <c r="G367" s="520"/>
      <c r="H367" s="520"/>
      <c r="I367" s="520"/>
      <c r="J367" s="520"/>
      <c r="K367" s="520"/>
      <c r="L367" s="290">
        <v>28.14</v>
      </c>
      <c r="M367" s="291"/>
      <c r="N367" s="292">
        <v>221</v>
      </c>
      <c r="AF367" s="260"/>
      <c r="AG367" s="228" t="s">
        <v>776</v>
      </c>
    </row>
    <row r="368" spans="1:33" s="225" customFormat="1" x14ac:dyDescent="0.2">
      <c r="A368" s="289"/>
      <c r="B368" s="264"/>
      <c r="C368" s="520" t="s">
        <v>633</v>
      </c>
      <c r="D368" s="520"/>
      <c r="E368" s="520"/>
      <c r="F368" s="520"/>
      <c r="G368" s="520"/>
      <c r="H368" s="520"/>
      <c r="I368" s="520"/>
      <c r="J368" s="520"/>
      <c r="K368" s="520"/>
      <c r="L368" s="290">
        <v>1046.73</v>
      </c>
      <c r="M368" s="291"/>
      <c r="N368" s="292">
        <v>20327</v>
      </c>
      <c r="AF368" s="260"/>
      <c r="AG368" s="228" t="s">
        <v>633</v>
      </c>
    </row>
    <row r="369" spans="1:34" s="225" customFormat="1" x14ac:dyDescent="0.2">
      <c r="A369" s="289"/>
      <c r="B369" s="264"/>
      <c r="C369" s="520" t="s">
        <v>623</v>
      </c>
      <c r="D369" s="520"/>
      <c r="E369" s="520"/>
      <c r="F369" s="520"/>
      <c r="G369" s="520"/>
      <c r="H369" s="520"/>
      <c r="I369" s="520"/>
      <c r="J369" s="520"/>
      <c r="K369" s="520"/>
      <c r="L369" s="290"/>
      <c r="M369" s="291"/>
      <c r="N369" s="292"/>
      <c r="AF369" s="260"/>
      <c r="AG369" s="228" t="s">
        <v>623</v>
      </c>
    </row>
    <row r="370" spans="1:34" s="225" customFormat="1" x14ac:dyDescent="0.2">
      <c r="A370" s="289"/>
      <c r="B370" s="264"/>
      <c r="C370" s="520" t="s">
        <v>629</v>
      </c>
      <c r="D370" s="520"/>
      <c r="E370" s="520"/>
      <c r="F370" s="520"/>
      <c r="G370" s="520"/>
      <c r="H370" s="520"/>
      <c r="I370" s="520"/>
      <c r="J370" s="520"/>
      <c r="K370" s="520"/>
      <c r="L370" s="290">
        <v>419.61</v>
      </c>
      <c r="M370" s="291"/>
      <c r="N370" s="292">
        <v>8183</v>
      </c>
      <c r="AF370" s="260"/>
      <c r="AG370" s="228" t="s">
        <v>629</v>
      </c>
    </row>
    <row r="371" spans="1:34" s="225" customFormat="1" x14ac:dyDescent="0.2">
      <c r="A371" s="289"/>
      <c r="B371" s="264"/>
      <c r="C371" s="520" t="s">
        <v>630</v>
      </c>
      <c r="D371" s="520"/>
      <c r="E371" s="520"/>
      <c r="F371" s="520"/>
      <c r="G371" s="520"/>
      <c r="H371" s="520"/>
      <c r="I371" s="520"/>
      <c r="J371" s="520"/>
      <c r="K371" s="520"/>
      <c r="L371" s="290">
        <v>6.09</v>
      </c>
      <c r="M371" s="291"/>
      <c r="N371" s="292">
        <v>33</v>
      </c>
      <c r="AF371" s="260"/>
      <c r="AG371" s="228" t="s">
        <v>630</v>
      </c>
    </row>
    <row r="372" spans="1:34" s="225" customFormat="1" x14ac:dyDescent="0.2">
      <c r="A372" s="289"/>
      <c r="B372" s="264"/>
      <c r="C372" s="520" t="s">
        <v>631</v>
      </c>
      <c r="D372" s="520"/>
      <c r="E372" s="520"/>
      <c r="F372" s="520"/>
      <c r="G372" s="520"/>
      <c r="H372" s="520"/>
      <c r="I372" s="520"/>
      <c r="J372" s="520"/>
      <c r="K372" s="520"/>
      <c r="L372" s="290">
        <v>407.02</v>
      </c>
      <c r="M372" s="291"/>
      <c r="N372" s="292">
        <v>7938</v>
      </c>
      <c r="AF372" s="260"/>
      <c r="AG372" s="228" t="s">
        <v>631</v>
      </c>
    </row>
    <row r="373" spans="1:34" s="225" customFormat="1" x14ac:dyDescent="0.2">
      <c r="A373" s="289"/>
      <c r="B373" s="264"/>
      <c r="C373" s="520" t="s">
        <v>632</v>
      </c>
      <c r="D373" s="520"/>
      <c r="E373" s="520"/>
      <c r="F373" s="520"/>
      <c r="G373" s="520"/>
      <c r="H373" s="520"/>
      <c r="I373" s="520"/>
      <c r="J373" s="520"/>
      <c r="K373" s="520"/>
      <c r="L373" s="290">
        <v>214.01</v>
      </c>
      <c r="M373" s="291"/>
      <c r="N373" s="292">
        <v>4173</v>
      </c>
      <c r="AF373" s="260"/>
      <c r="AG373" s="228" t="s">
        <v>632</v>
      </c>
    </row>
    <row r="374" spans="1:34" s="225" customFormat="1" x14ac:dyDescent="0.2">
      <c r="A374" s="289"/>
      <c r="B374" s="264"/>
      <c r="C374" s="520" t="s">
        <v>634</v>
      </c>
      <c r="D374" s="520"/>
      <c r="E374" s="520"/>
      <c r="F374" s="520"/>
      <c r="G374" s="520"/>
      <c r="H374" s="520"/>
      <c r="I374" s="520"/>
      <c r="J374" s="520"/>
      <c r="K374" s="520"/>
      <c r="L374" s="290">
        <v>4182.51</v>
      </c>
      <c r="M374" s="291"/>
      <c r="N374" s="292">
        <v>22878</v>
      </c>
      <c r="AF374" s="260"/>
      <c r="AG374" s="228" t="s">
        <v>634</v>
      </c>
    </row>
    <row r="375" spans="1:34" s="225" customFormat="1" x14ac:dyDescent="0.2">
      <c r="A375" s="289"/>
      <c r="B375" s="264"/>
      <c r="C375" s="520" t="s">
        <v>635</v>
      </c>
      <c r="D375" s="520"/>
      <c r="E375" s="520"/>
      <c r="F375" s="520"/>
      <c r="G375" s="520"/>
      <c r="H375" s="520"/>
      <c r="I375" s="520"/>
      <c r="J375" s="520"/>
      <c r="K375" s="520"/>
      <c r="L375" s="290">
        <v>417.52</v>
      </c>
      <c r="M375" s="291"/>
      <c r="N375" s="292">
        <v>8142</v>
      </c>
      <c r="AF375" s="260"/>
      <c r="AG375" s="228" t="s">
        <v>635</v>
      </c>
    </row>
    <row r="376" spans="1:34" s="225" customFormat="1" x14ac:dyDescent="0.2">
      <c r="A376" s="289"/>
      <c r="B376" s="264"/>
      <c r="C376" s="520" t="s">
        <v>636</v>
      </c>
      <c r="D376" s="520"/>
      <c r="E376" s="520"/>
      <c r="F376" s="520"/>
      <c r="G376" s="520"/>
      <c r="H376" s="520"/>
      <c r="I376" s="520"/>
      <c r="J376" s="520"/>
      <c r="K376" s="520"/>
      <c r="L376" s="290">
        <v>417.52</v>
      </c>
      <c r="M376" s="291"/>
      <c r="N376" s="292">
        <v>8142</v>
      </c>
      <c r="AF376" s="260"/>
      <c r="AG376" s="228" t="s">
        <v>636</v>
      </c>
    </row>
    <row r="377" spans="1:34" s="225" customFormat="1" x14ac:dyDescent="0.2">
      <c r="A377" s="289"/>
      <c r="B377" s="264"/>
      <c r="C377" s="520" t="s">
        <v>637</v>
      </c>
      <c r="D377" s="520"/>
      <c r="E377" s="520"/>
      <c r="F377" s="520"/>
      <c r="G377" s="520"/>
      <c r="H377" s="520"/>
      <c r="I377" s="520"/>
      <c r="J377" s="520"/>
      <c r="K377" s="520"/>
      <c r="L377" s="290"/>
      <c r="M377" s="291"/>
      <c r="N377" s="292"/>
      <c r="AF377" s="260"/>
      <c r="AG377" s="228" t="s">
        <v>637</v>
      </c>
    </row>
    <row r="378" spans="1:34" s="225" customFormat="1" x14ac:dyDescent="0.2">
      <c r="A378" s="289"/>
      <c r="B378" s="264"/>
      <c r="C378" s="520" t="s">
        <v>638</v>
      </c>
      <c r="D378" s="520"/>
      <c r="E378" s="520"/>
      <c r="F378" s="520"/>
      <c r="G378" s="520"/>
      <c r="H378" s="520"/>
      <c r="I378" s="520"/>
      <c r="J378" s="520"/>
      <c r="K378" s="520"/>
      <c r="L378" s="290">
        <v>198.82</v>
      </c>
      <c r="M378" s="291"/>
      <c r="N378" s="292">
        <v>3877</v>
      </c>
      <c r="AF378" s="260"/>
      <c r="AG378" s="228" t="s">
        <v>638</v>
      </c>
    </row>
    <row r="379" spans="1:34" s="225" customFormat="1" x14ac:dyDescent="0.2">
      <c r="A379" s="289"/>
      <c r="B379" s="264"/>
      <c r="C379" s="520" t="s">
        <v>639</v>
      </c>
      <c r="D379" s="520"/>
      <c r="E379" s="520"/>
      <c r="F379" s="520"/>
      <c r="G379" s="520"/>
      <c r="H379" s="520"/>
      <c r="I379" s="520"/>
      <c r="J379" s="520"/>
      <c r="K379" s="520"/>
      <c r="L379" s="290">
        <v>147.13</v>
      </c>
      <c r="M379" s="291"/>
      <c r="N379" s="292">
        <v>2869</v>
      </c>
      <c r="AF379" s="260"/>
      <c r="AG379" s="228" t="s">
        <v>639</v>
      </c>
    </row>
    <row r="380" spans="1:34" s="225" customFormat="1" x14ac:dyDescent="0.2">
      <c r="A380" s="289"/>
      <c r="B380" s="264"/>
      <c r="C380" s="520" t="s">
        <v>640</v>
      </c>
      <c r="D380" s="520"/>
      <c r="E380" s="520"/>
      <c r="F380" s="520"/>
      <c r="G380" s="520"/>
      <c r="H380" s="520"/>
      <c r="I380" s="520"/>
      <c r="J380" s="520"/>
      <c r="K380" s="520"/>
      <c r="L380" s="290">
        <v>71.569999999999993</v>
      </c>
      <c r="M380" s="291"/>
      <c r="N380" s="292">
        <v>1396</v>
      </c>
      <c r="AF380" s="260"/>
      <c r="AG380" s="228" t="s">
        <v>640</v>
      </c>
    </row>
    <row r="381" spans="1:34" s="225" customFormat="1" x14ac:dyDescent="0.2">
      <c r="A381" s="289"/>
      <c r="B381" s="279"/>
      <c r="C381" s="521" t="s">
        <v>641</v>
      </c>
      <c r="D381" s="521"/>
      <c r="E381" s="521"/>
      <c r="F381" s="521"/>
      <c r="G381" s="521"/>
      <c r="H381" s="521"/>
      <c r="I381" s="521"/>
      <c r="J381" s="521"/>
      <c r="K381" s="521"/>
      <c r="L381" s="293">
        <v>104267.79</v>
      </c>
      <c r="M381" s="294"/>
      <c r="N381" s="295">
        <v>676742</v>
      </c>
      <c r="AF381" s="260"/>
      <c r="AH381" s="260" t="s">
        <v>641</v>
      </c>
    </row>
    <row r="382" spans="1:34" s="225" customFormat="1" x14ac:dyDescent="0.2">
      <c r="A382" s="289"/>
      <c r="B382" s="264"/>
      <c r="C382" s="520" t="s">
        <v>642</v>
      </c>
      <c r="D382" s="520"/>
      <c r="E382" s="520"/>
      <c r="F382" s="520"/>
      <c r="G382" s="520"/>
      <c r="H382" s="520"/>
      <c r="I382" s="520"/>
      <c r="J382" s="520"/>
      <c r="K382" s="520"/>
      <c r="L382" s="290">
        <v>2875.39</v>
      </c>
      <c r="M382" s="291"/>
      <c r="N382" s="292">
        <v>56071</v>
      </c>
      <c r="AF382" s="260"/>
      <c r="AG382" s="228" t="s">
        <v>642</v>
      </c>
      <c r="AH382" s="260"/>
    </row>
    <row r="383" spans="1:34" s="225" customFormat="1" x14ac:dyDescent="0.2">
      <c r="A383" s="289"/>
      <c r="B383" s="264"/>
      <c r="C383" s="520" t="s">
        <v>643</v>
      </c>
      <c r="D383" s="520"/>
      <c r="E383" s="520"/>
      <c r="F383" s="520"/>
      <c r="G383" s="520"/>
      <c r="H383" s="520"/>
      <c r="I383" s="520"/>
      <c r="J383" s="520"/>
      <c r="K383" s="520"/>
      <c r="L383" s="290">
        <v>2878.81</v>
      </c>
      <c r="M383" s="291"/>
      <c r="N383" s="292">
        <v>56138</v>
      </c>
      <c r="AF383" s="260"/>
      <c r="AG383" s="228" t="s">
        <v>643</v>
      </c>
      <c r="AH383" s="260"/>
    </row>
    <row r="384" spans="1:34" s="225" customFormat="1" x14ac:dyDescent="0.2">
      <c r="A384" s="289"/>
      <c r="B384" s="264"/>
      <c r="C384" s="520" t="s">
        <v>644</v>
      </c>
      <c r="D384" s="520"/>
      <c r="E384" s="520"/>
      <c r="F384" s="520"/>
      <c r="G384" s="520"/>
      <c r="H384" s="520"/>
      <c r="I384" s="520"/>
      <c r="J384" s="520"/>
      <c r="K384" s="520"/>
      <c r="L384" s="290">
        <v>1639.76</v>
      </c>
      <c r="M384" s="291"/>
      <c r="N384" s="292">
        <v>31976</v>
      </c>
      <c r="AF384" s="260"/>
      <c r="AG384" s="228" t="s">
        <v>644</v>
      </c>
      <c r="AH384" s="260"/>
    </row>
    <row r="385" spans="1:37" x14ac:dyDescent="0.2">
      <c r="A385" s="289"/>
      <c r="B385" s="279"/>
      <c r="C385" s="521" t="s">
        <v>645</v>
      </c>
      <c r="D385" s="521"/>
      <c r="E385" s="521"/>
      <c r="F385" s="521"/>
      <c r="G385" s="521"/>
      <c r="H385" s="521"/>
      <c r="I385" s="521"/>
      <c r="J385" s="521"/>
      <c r="K385" s="521"/>
      <c r="L385" s="293">
        <v>99667.76</v>
      </c>
      <c r="M385" s="294"/>
      <c r="N385" s="295">
        <v>645722</v>
      </c>
      <c r="P385" s="225"/>
      <c r="Q385" s="225"/>
      <c r="R385" s="225"/>
      <c r="S385" s="225"/>
      <c r="T385" s="225"/>
      <c r="U385" s="225"/>
      <c r="V385" s="225"/>
      <c r="W385" s="225"/>
      <c r="X385" s="225"/>
      <c r="Y385" s="225"/>
      <c r="Z385" s="225"/>
      <c r="AA385" s="225"/>
      <c r="AB385" s="225"/>
      <c r="AC385" s="225"/>
      <c r="AD385" s="225"/>
      <c r="AE385" s="225"/>
      <c r="AF385" s="260"/>
      <c r="AG385" s="225"/>
      <c r="AH385" s="260" t="s">
        <v>645</v>
      </c>
      <c r="AI385" s="225"/>
      <c r="AJ385" s="225"/>
    </row>
    <row r="386" spans="1:37" x14ac:dyDescent="0.2">
      <c r="A386" s="289"/>
      <c r="B386" s="264"/>
      <c r="C386" s="520" t="s">
        <v>777</v>
      </c>
      <c r="D386" s="520"/>
      <c r="E386" s="520"/>
      <c r="F386" s="520"/>
      <c r="G386" s="520"/>
      <c r="H386" s="520"/>
      <c r="I386" s="520"/>
      <c r="J386" s="520"/>
      <c r="K386" s="520"/>
      <c r="L386" s="290">
        <v>2890.37</v>
      </c>
      <c r="M386" s="291"/>
      <c r="N386" s="292">
        <v>18726</v>
      </c>
      <c r="P386" s="225"/>
      <c r="Q386" s="225"/>
      <c r="R386" s="225"/>
      <c r="S386" s="225"/>
      <c r="T386" s="225"/>
      <c r="U386" s="225"/>
      <c r="V386" s="225"/>
      <c r="W386" s="225"/>
      <c r="X386" s="225"/>
      <c r="Y386" s="225"/>
      <c r="Z386" s="225"/>
      <c r="AA386" s="225"/>
      <c r="AB386" s="225"/>
      <c r="AC386" s="225"/>
      <c r="AD386" s="225"/>
      <c r="AE386" s="225"/>
      <c r="AF386" s="260"/>
      <c r="AG386" s="228" t="s">
        <v>777</v>
      </c>
      <c r="AH386" s="260"/>
      <c r="AI386" s="225"/>
      <c r="AJ386" s="225"/>
    </row>
    <row r="387" spans="1:37" x14ac:dyDescent="0.2">
      <c r="A387" s="289"/>
      <c r="B387" s="279"/>
      <c r="C387" s="521" t="s">
        <v>641</v>
      </c>
      <c r="D387" s="521"/>
      <c r="E387" s="521"/>
      <c r="F387" s="521"/>
      <c r="G387" s="521"/>
      <c r="H387" s="521"/>
      <c r="I387" s="521"/>
      <c r="J387" s="521"/>
      <c r="K387" s="521"/>
      <c r="L387" s="293">
        <v>102558.13</v>
      </c>
      <c r="M387" s="294"/>
      <c r="N387" s="295">
        <v>664448</v>
      </c>
      <c r="P387" s="225"/>
      <c r="Q387" s="225"/>
      <c r="R387" s="225"/>
      <c r="S387" s="225"/>
      <c r="T387" s="225"/>
      <c r="U387" s="225"/>
      <c r="V387" s="225"/>
      <c r="W387" s="225"/>
      <c r="X387" s="225"/>
      <c r="Y387" s="225"/>
      <c r="Z387" s="225"/>
      <c r="AA387" s="225"/>
      <c r="AB387" s="225"/>
      <c r="AC387" s="225"/>
      <c r="AD387" s="225"/>
      <c r="AE387" s="225"/>
      <c r="AF387" s="260"/>
      <c r="AG387" s="225"/>
      <c r="AH387" s="260" t="s">
        <v>641</v>
      </c>
      <c r="AI387" s="225"/>
      <c r="AJ387" s="225"/>
    </row>
    <row r="388" spans="1:37" ht="13.5" customHeight="1" x14ac:dyDescent="0.2">
      <c r="A388" s="289"/>
      <c r="B388" s="264"/>
      <c r="C388" s="520" t="s">
        <v>646</v>
      </c>
      <c r="D388" s="520"/>
      <c r="E388" s="520"/>
      <c r="F388" s="520"/>
      <c r="G388" s="520"/>
      <c r="H388" s="520"/>
      <c r="I388" s="520"/>
      <c r="J388" s="520"/>
      <c r="K388" s="520"/>
      <c r="L388" s="290">
        <v>6429.49</v>
      </c>
      <c r="M388" s="291"/>
      <c r="N388" s="292">
        <v>41728</v>
      </c>
      <c r="P388" s="225"/>
      <c r="Q388" s="225"/>
      <c r="R388" s="225"/>
      <c r="S388" s="225"/>
      <c r="T388" s="225"/>
      <c r="U388" s="225"/>
      <c r="V388" s="225"/>
      <c r="W388" s="225"/>
      <c r="X388" s="225"/>
      <c r="Y388" s="225"/>
      <c r="Z388" s="225"/>
      <c r="AA388" s="225"/>
      <c r="AB388" s="225"/>
      <c r="AC388" s="225"/>
      <c r="AD388" s="225"/>
      <c r="AE388" s="225"/>
      <c r="AF388" s="260"/>
      <c r="AG388" s="228" t="s">
        <v>942</v>
      </c>
      <c r="AH388" s="260"/>
      <c r="AI388" s="225"/>
      <c r="AJ388" s="225"/>
    </row>
    <row r="389" spans="1:37" x14ac:dyDescent="0.2">
      <c r="A389" s="289"/>
      <c r="B389" s="279"/>
      <c r="C389" s="521" t="s">
        <v>641</v>
      </c>
      <c r="D389" s="521"/>
      <c r="E389" s="521"/>
      <c r="F389" s="521"/>
      <c r="G389" s="521"/>
      <c r="H389" s="521"/>
      <c r="I389" s="521"/>
      <c r="J389" s="521"/>
      <c r="K389" s="521"/>
      <c r="L389" s="293">
        <v>108987.62</v>
      </c>
      <c r="M389" s="294"/>
      <c r="N389" s="295">
        <v>706176</v>
      </c>
      <c r="P389" s="225"/>
      <c r="Q389" s="225"/>
      <c r="R389" s="225"/>
      <c r="S389" s="225"/>
      <c r="T389" s="225"/>
      <c r="U389" s="225"/>
      <c r="V389" s="225"/>
      <c r="W389" s="225"/>
      <c r="X389" s="225"/>
      <c r="Y389" s="225"/>
      <c r="Z389" s="225"/>
      <c r="AA389" s="225"/>
      <c r="AB389" s="225"/>
      <c r="AC389" s="225"/>
      <c r="AD389" s="225"/>
      <c r="AE389" s="225"/>
      <c r="AF389" s="260"/>
      <c r="AG389" s="225"/>
      <c r="AH389" s="260" t="s">
        <v>641</v>
      </c>
      <c r="AI389" s="225"/>
      <c r="AJ389" s="225"/>
    </row>
    <row r="390" spans="1:37" x14ac:dyDescent="0.2">
      <c r="A390" s="289"/>
      <c r="B390" s="279"/>
      <c r="C390" s="521" t="s">
        <v>647</v>
      </c>
      <c r="D390" s="521"/>
      <c r="E390" s="521"/>
      <c r="F390" s="521"/>
      <c r="G390" s="521"/>
      <c r="H390" s="521"/>
      <c r="I390" s="521"/>
      <c r="J390" s="521"/>
      <c r="K390" s="521"/>
      <c r="L390" s="293">
        <v>113587.65</v>
      </c>
      <c r="M390" s="294"/>
      <c r="N390" s="295">
        <v>737196</v>
      </c>
      <c r="P390" s="225"/>
      <c r="Q390" s="225"/>
      <c r="R390" s="225"/>
      <c r="S390" s="225"/>
      <c r="T390" s="225"/>
      <c r="U390" s="225"/>
      <c r="V390" s="225"/>
      <c r="W390" s="225"/>
      <c r="X390" s="225"/>
      <c r="Y390" s="225"/>
      <c r="Z390" s="225"/>
      <c r="AA390" s="225"/>
      <c r="AB390" s="225"/>
      <c r="AC390" s="225"/>
      <c r="AD390" s="225"/>
      <c r="AE390" s="225"/>
      <c r="AF390" s="260"/>
      <c r="AG390" s="225"/>
      <c r="AH390" s="260" t="s">
        <v>647</v>
      </c>
      <c r="AI390" s="225"/>
      <c r="AJ390" s="225"/>
    </row>
    <row r="391" spans="1:37" x14ac:dyDescent="0.2">
      <c r="A391" s="289"/>
      <c r="B391" s="264"/>
      <c r="C391" s="520" t="s">
        <v>648</v>
      </c>
      <c r="D391" s="520"/>
      <c r="E391" s="520"/>
      <c r="F391" s="520"/>
      <c r="G391" s="520"/>
      <c r="H391" s="520"/>
      <c r="I391" s="520"/>
      <c r="J391" s="520"/>
      <c r="K391" s="520"/>
      <c r="L391" s="290">
        <v>3407.63</v>
      </c>
      <c r="M391" s="291"/>
      <c r="N391" s="292">
        <v>22116</v>
      </c>
      <c r="P391" s="225"/>
      <c r="Q391" s="225"/>
      <c r="R391" s="225"/>
      <c r="S391" s="225"/>
      <c r="T391" s="225"/>
      <c r="U391" s="225"/>
      <c r="V391" s="225"/>
      <c r="W391" s="225"/>
      <c r="X391" s="225"/>
      <c r="Y391" s="225"/>
      <c r="Z391" s="225"/>
      <c r="AA391" s="225"/>
      <c r="AB391" s="225"/>
      <c r="AC391" s="225"/>
      <c r="AD391" s="225"/>
      <c r="AE391" s="225"/>
      <c r="AF391" s="260"/>
      <c r="AG391" s="228" t="s">
        <v>648</v>
      </c>
      <c r="AH391" s="260"/>
      <c r="AI391" s="225"/>
      <c r="AJ391" s="225"/>
    </row>
    <row r="392" spans="1:37" x14ac:dyDescent="0.2">
      <c r="A392" s="289"/>
      <c r="B392" s="279"/>
      <c r="C392" s="521" t="s">
        <v>649</v>
      </c>
      <c r="D392" s="521"/>
      <c r="E392" s="521"/>
      <c r="F392" s="521"/>
      <c r="G392" s="521"/>
      <c r="H392" s="521"/>
      <c r="I392" s="521"/>
      <c r="J392" s="521"/>
      <c r="K392" s="521"/>
      <c r="L392" s="293">
        <v>116995.28</v>
      </c>
      <c r="M392" s="294"/>
      <c r="N392" s="295">
        <v>759312</v>
      </c>
      <c r="P392" s="225"/>
      <c r="Q392" s="225"/>
      <c r="R392" s="225"/>
      <c r="S392" s="225"/>
      <c r="T392" s="225"/>
      <c r="U392" s="225"/>
      <c r="V392" s="225"/>
      <c r="W392" s="225"/>
      <c r="X392" s="225"/>
      <c r="Y392" s="225"/>
      <c r="Z392" s="225"/>
      <c r="AA392" s="225"/>
      <c r="AB392" s="225"/>
      <c r="AC392" s="225"/>
      <c r="AD392" s="225"/>
      <c r="AE392" s="225"/>
      <c r="AF392" s="260"/>
      <c r="AG392" s="225"/>
      <c r="AH392" s="260" t="s">
        <v>649</v>
      </c>
      <c r="AI392" s="225"/>
      <c r="AJ392" s="225"/>
    </row>
    <row r="393" spans="1:37" x14ac:dyDescent="0.2">
      <c r="A393" s="289"/>
      <c r="B393" s="264"/>
      <c r="C393" s="520" t="s">
        <v>650</v>
      </c>
      <c r="D393" s="520"/>
      <c r="E393" s="520"/>
      <c r="F393" s="520"/>
      <c r="G393" s="520"/>
      <c r="H393" s="520"/>
      <c r="I393" s="520"/>
      <c r="J393" s="520"/>
      <c r="K393" s="520"/>
      <c r="L393" s="290">
        <v>23399.06</v>
      </c>
      <c r="M393" s="291"/>
      <c r="N393" s="296">
        <v>151862.39999999999</v>
      </c>
      <c r="P393" s="225"/>
      <c r="Q393" s="225"/>
      <c r="R393" s="225"/>
      <c r="S393" s="225"/>
      <c r="T393" s="225"/>
      <c r="U393" s="225"/>
      <c r="V393" s="225"/>
      <c r="W393" s="225"/>
      <c r="X393" s="225"/>
      <c r="Y393" s="225"/>
      <c r="Z393" s="225"/>
      <c r="AA393" s="225"/>
      <c r="AB393" s="225"/>
      <c r="AC393" s="225"/>
      <c r="AD393" s="225"/>
      <c r="AE393" s="225"/>
      <c r="AF393" s="260"/>
      <c r="AG393" s="225"/>
      <c r="AH393" s="260"/>
      <c r="AI393" s="228" t="s">
        <v>650</v>
      </c>
      <c r="AJ393" s="225"/>
    </row>
    <row r="394" spans="1:37" x14ac:dyDescent="0.2">
      <c r="A394" s="289"/>
      <c r="B394" s="279"/>
      <c r="C394" s="521" t="s">
        <v>651</v>
      </c>
      <c r="D394" s="521"/>
      <c r="E394" s="521"/>
      <c r="F394" s="521"/>
      <c r="G394" s="521"/>
      <c r="H394" s="521"/>
      <c r="I394" s="521"/>
      <c r="J394" s="521"/>
      <c r="K394" s="521"/>
      <c r="L394" s="293">
        <v>140394.34</v>
      </c>
      <c r="M394" s="294"/>
      <c r="N394" s="297">
        <v>911174.4</v>
      </c>
      <c r="P394" s="225"/>
      <c r="Q394" s="225"/>
      <c r="R394" s="225"/>
      <c r="S394" s="225"/>
      <c r="T394" s="225"/>
      <c r="U394" s="225"/>
      <c r="V394" s="225"/>
      <c r="W394" s="225"/>
      <c r="X394" s="225"/>
      <c r="Y394" s="225"/>
      <c r="Z394" s="225"/>
      <c r="AA394" s="225"/>
      <c r="AB394" s="225"/>
      <c r="AC394" s="225"/>
      <c r="AD394" s="225"/>
      <c r="AE394" s="225"/>
      <c r="AF394" s="260"/>
      <c r="AG394" s="225"/>
      <c r="AH394" s="260"/>
      <c r="AI394" s="225"/>
      <c r="AJ394" s="260" t="s">
        <v>651</v>
      </c>
    </row>
    <row r="395" spans="1:37" ht="1.5" customHeight="1" x14ac:dyDescent="0.2">
      <c r="B395" s="279"/>
      <c r="C395" s="273"/>
      <c r="D395" s="273"/>
      <c r="E395" s="273"/>
      <c r="F395" s="273"/>
      <c r="G395" s="273"/>
      <c r="H395" s="273"/>
      <c r="I395" s="273"/>
      <c r="J395" s="273"/>
      <c r="K395" s="273"/>
      <c r="L395" s="293"/>
      <c r="M395" s="298"/>
      <c r="N395" s="299"/>
      <c r="P395" s="225"/>
      <c r="Q395" s="225"/>
      <c r="R395" s="225"/>
      <c r="S395" s="225"/>
      <c r="T395" s="225"/>
      <c r="U395" s="225"/>
      <c r="V395" s="225"/>
      <c r="W395" s="225"/>
      <c r="X395" s="225"/>
      <c r="Y395" s="225"/>
      <c r="Z395" s="225"/>
      <c r="AA395" s="225"/>
      <c r="AB395" s="225"/>
      <c r="AC395" s="225"/>
      <c r="AD395" s="225"/>
      <c r="AE395" s="225"/>
      <c r="AF395" s="225"/>
      <c r="AG395" s="225"/>
      <c r="AH395" s="225"/>
      <c r="AI395" s="225"/>
      <c r="AJ395" s="225"/>
    </row>
    <row r="396" spans="1:37" ht="53.25" customHeight="1" x14ac:dyDescent="0.2">
      <c r="A396" s="300"/>
      <c r="B396" s="300"/>
      <c r="C396" s="300"/>
      <c r="D396" s="300"/>
      <c r="E396" s="300"/>
      <c r="F396" s="300"/>
      <c r="G396" s="300"/>
      <c r="H396" s="300"/>
      <c r="I396" s="300"/>
      <c r="J396" s="300"/>
      <c r="K396" s="300"/>
      <c r="L396" s="300"/>
      <c r="M396" s="300"/>
      <c r="N396" s="300"/>
      <c r="P396" s="225"/>
      <c r="Q396" s="225"/>
      <c r="R396" s="225"/>
      <c r="S396" s="225"/>
      <c r="T396" s="225"/>
      <c r="U396" s="225"/>
      <c r="V396" s="225"/>
      <c r="W396" s="225"/>
      <c r="X396" s="225"/>
      <c r="Y396" s="225"/>
      <c r="Z396" s="225"/>
      <c r="AA396" s="225"/>
      <c r="AB396" s="225"/>
      <c r="AC396" s="225"/>
      <c r="AD396" s="225"/>
      <c r="AE396" s="225"/>
      <c r="AF396" s="225"/>
      <c r="AG396" s="225"/>
      <c r="AH396" s="225"/>
      <c r="AI396" s="225"/>
      <c r="AJ396" s="225"/>
    </row>
    <row r="397" spans="1:37" x14ac:dyDescent="0.2">
      <c r="B397" s="301" t="s">
        <v>652</v>
      </c>
      <c r="C397" s="518"/>
      <c r="D397" s="518"/>
      <c r="E397" s="518"/>
      <c r="F397" s="518"/>
      <c r="G397" s="518"/>
      <c r="H397" s="518"/>
      <c r="I397" s="518"/>
      <c r="J397" s="518"/>
      <c r="K397" s="518"/>
      <c r="L397" s="518"/>
      <c r="AK397" s="228"/>
    </row>
    <row r="398" spans="1:37" ht="13.5" customHeight="1" x14ac:dyDescent="0.2">
      <c r="B398" s="226"/>
      <c r="C398" s="519" t="s">
        <v>653</v>
      </c>
      <c r="D398" s="519"/>
      <c r="E398" s="519"/>
      <c r="F398" s="519"/>
      <c r="G398" s="519"/>
      <c r="H398" s="519"/>
      <c r="I398" s="519"/>
      <c r="J398" s="519"/>
      <c r="K398" s="519"/>
      <c r="L398" s="519"/>
      <c r="AK398" s="228"/>
    </row>
    <row r="399" spans="1:37" ht="12.75" customHeight="1" x14ac:dyDescent="0.2">
      <c r="B399" s="301" t="s">
        <v>654</v>
      </c>
      <c r="C399" s="518"/>
      <c r="D399" s="518"/>
      <c r="E399" s="518"/>
      <c r="F399" s="518"/>
      <c r="G399" s="518"/>
      <c r="H399" s="518"/>
      <c r="I399" s="518"/>
      <c r="J399" s="518"/>
      <c r="K399" s="518"/>
      <c r="L399" s="518"/>
      <c r="AK399" s="228"/>
    </row>
    <row r="400" spans="1:37" ht="13.5" customHeight="1" x14ac:dyDescent="0.2">
      <c r="C400" s="519" t="s">
        <v>653</v>
      </c>
      <c r="D400" s="519"/>
      <c r="E400" s="519"/>
      <c r="F400" s="519"/>
      <c r="G400" s="519"/>
      <c r="H400" s="519"/>
      <c r="I400" s="519"/>
      <c r="J400" s="519"/>
      <c r="K400" s="519"/>
      <c r="L400" s="519"/>
      <c r="AK400" s="228"/>
    </row>
    <row r="401" spans="2:37" ht="12.75" customHeight="1" x14ac:dyDescent="0.2">
      <c r="B401" s="301" t="s">
        <v>654</v>
      </c>
      <c r="C401" s="518"/>
      <c r="D401" s="518"/>
      <c r="E401" s="518"/>
      <c r="F401" s="518"/>
      <c r="G401" s="518"/>
      <c r="H401" s="518"/>
      <c r="I401" s="518"/>
      <c r="J401" s="518"/>
      <c r="K401" s="518"/>
      <c r="L401" s="518"/>
      <c r="AK401" s="228"/>
    </row>
    <row r="402" spans="2:37" ht="13.5" customHeight="1" x14ac:dyDescent="0.2">
      <c r="C402" s="519" t="s">
        <v>653</v>
      </c>
      <c r="D402" s="519"/>
      <c r="E402" s="519"/>
      <c r="F402" s="519"/>
      <c r="G402" s="519"/>
      <c r="H402" s="519"/>
      <c r="I402" s="519"/>
      <c r="J402" s="519"/>
      <c r="K402" s="519"/>
      <c r="L402" s="519"/>
      <c r="AK402" s="228"/>
    </row>
    <row r="403" spans="2:37" ht="11.25" customHeight="1" x14ac:dyDescent="0.2"/>
    <row r="404" spans="2:37" ht="11.25" customHeight="1" x14ac:dyDescent="0.2"/>
    <row r="405" spans="2:37" ht="11.25" customHeight="1" x14ac:dyDescent="0.2"/>
    <row r="406" spans="2:37" ht="11.25" customHeight="1" x14ac:dyDescent="0.2"/>
    <row r="407" spans="2:37" ht="11.25" customHeight="1" x14ac:dyDescent="0.2"/>
    <row r="408" spans="2:37" ht="11.25" customHeight="1" x14ac:dyDescent="0.2"/>
    <row r="409" spans="2:37" ht="11.25" customHeight="1" x14ac:dyDescent="0.2"/>
    <row r="410" spans="2:37" ht="11.25" customHeight="1" x14ac:dyDescent="0.2"/>
    <row r="411" spans="2:37" ht="11.25" customHeight="1" x14ac:dyDescent="0.2"/>
    <row r="412" spans="2:37" ht="11.25" customHeight="1" x14ac:dyDescent="0.2"/>
    <row r="413" spans="2:37" ht="11.25" customHeight="1" x14ac:dyDescent="0.2"/>
    <row r="414" spans="2:37" ht="11.25" customHeight="1" x14ac:dyDescent="0.2"/>
    <row r="415" spans="2:37" ht="11.25" customHeight="1" x14ac:dyDescent="0.2"/>
    <row r="416" spans="2:37" ht="11.25" customHeight="1" x14ac:dyDescent="0.2"/>
    <row r="417" ht="11.25" customHeight="1" x14ac:dyDescent="0.2"/>
    <row r="418" ht="11.25" customHeight="1" x14ac:dyDescent="0.2"/>
    <row r="419" ht="11.25" customHeight="1" x14ac:dyDescent="0.2"/>
    <row r="420" ht="11.25" customHeight="1" x14ac:dyDescent="0.2"/>
    <row r="421" ht="11.25" customHeight="1" x14ac:dyDescent="0.2"/>
    <row r="422" ht="11.25" customHeight="1" x14ac:dyDescent="0.2"/>
    <row r="423" ht="11.25" customHeight="1" x14ac:dyDescent="0.2"/>
    <row r="424" ht="11.25" customHeight="1" x14ac:dyDescent="0.2"/>
    <row r="425" ht="11.25" customHeight="1" x14ac:dyDescent="0.2"/>
    <row r="426" ht="11.25" customHeight="1" x14ac:dyDescent="0.2"/>
    <row r="427" ht="11.25" customHeight="1" x14ac:dyDescent="0.2"/>
    <row r="428" ht="11.25" customHeight="1" x14ac:dyDescent="0.2"/>
    <row r="429" ht="11.25" customHeight="1" x14ac:dyDescent="0.2"/>
    <row r="430" ht="11.25" customHeight="1" x14ac:dyDescent="0.2"/>
    <row r="431" ht="11.25" customHeight="1" x14ac:dyDescent="0.2"/>
    <row r="432" ht="11.25" customHeight="1" x14ac:dyDescent="0.2"/>
    <row r="433" ht="11.25" customHeight="1" x14ac:dyDescent="0.2"/>
    <row r="434" ht="11.25" customHeight="1" x14ac:dyDescent="0.2"/>
    <row r="435" ht="11.25" customHeight="1" x14ac:dyDescent="0.2"/>
    <row r="436" ht="11.25" customHeight="1" x14ac:dyDescent="0.2"/>
    <row r="437" ht="11.25" customHeight="1" x14ac:dyDescent="0.2"/>
    <row r="438" ht="11.25" customHeight="1" x14ac:dyDescent="0.2"/>
    <row r="439" ht="11.25" customHeight="1" x14ac:dyDescent="0.2"/>
    <row r="440" ht="11.25" customHeight="1" x14ac:dyDescent="0.2"/>
    <row r="441" ht="11.25" customHeight="1" x14ac:dyDescent="0.2"/>
    <row r="442" ht="11.25" customHeight="1" x14ac:dyDescent="0.2"/>
    <row r="443" ht="11.25" customHeight="1" x14ac:dyDescent="0.2"/>
    <row r="444" ht="11.25" customHeight="1" x14ac:dyDescent="0.2"/>
    <row r="445" ht="11.25" customHeight="1" x14ac:dyDescent="0.2"/>
    <row r="446" ht="11.25" customHeight="1" x14ac:dyDescent="0.2"/>
    <row r="447" ht="11.25" customHeight="1" x14ac:dyDescent="0.2"/>
    <row r="448" ht="11.25" customHeight="1" x14ac:dyDescent="0.2"/>
    <row r="449" ht="11.25" customHeight="1" x14ac:dyDescent="0.2"/>
    <row r="450" ht="11.25" customHeight="1" x14ac:dyDescent="0.2"/>
    <row r="451" ht="11.25" customHeight="1" x14ac:dyDescent="0.2"/>
    <row r="452" ht="11.25" customHeight="1" x14ac:dyDescent="0.2"/>
    <row r="453" ht="11.25" customHeight="1" x14ac:dyDescent="0.2"/>
    <row r="454" ht="11.25" customHeight="1" x14ac:dyDescent="0.2"/>
    <row r="455" ht="11.25" customHeight="1" x14ac:dyDescent="0.2"/>
    <row r="456" ht="11.25" customHeight="1" x14ac:dyDescent="0.2"/>
    <row r="457" ht="11.25" customHeight="1" x14ac:dyDescent="0.2"/>
    <row r="458" ht="11.25" customHeight="1" x14ac:dyDescent="0.2"/>
    <row r="459" ht="11.25" customHeight="1" x14ac:dyDescent="0.2"/>
    <row r="460" ht="11.25" customHeight="1" x14ac:dyDescent="0.2"/>
    <row r="461" ht="11.25" customHeight="1" x14ac:dyDescent="0.2"/>
    <row r="462" ht="11.25" customHeight="1" x14ac:dyDescent="0.2"/>
    <row r="463" ht="11.25" customHeight="1" x14ac:dyDescent="0.2"/>
    <row r="464" ht="11.25" customHeight="1" x14ac:dyDescent="0.2"/>
    <row r="465" ht="11.25" customHeight="1" x14ac:dyDescent="0.2"/>
    <row r="466" ht="11.25" customHeight="1" x14ac:dyDescent="0.2"/>
    <row r="467" ht="11.25" customHeight="1" x14ac:dyDescent="0.2"/>
    <row r="468" ht="11.25" customHeight="1" x14ac:dyDescent="0.2"/>
    <row r="469" ht="11.25" customHeight="1" x14ac:dyDescent="0.2"/>
    <row r="470" ht="11.25" customHeight="1" x14ac:dyDescent="0.2"/>
    <row r="471" ht="11.25" customHeight="1" x14ac:dyDescent="0.2"/>
    <row r="472" ht="11.25" customHeight="1" x14ac:dyDescent="0.2"/>
    <row r="473" ht="11.25" customHeight="1" x14ac:dyDescent="0.2"/>
    <row r="474" ht="11.25" customHeight="1" x14ac:dyDescent="0.2"/>
    <row r="475" ht="11.25" customHeight="1" x14ac:dyDescent="0.2"/>
    <row r="476" ht="11.25" customHeight="1" x14ac:dyDescent="0.2"/>
    <row r="477" ht="11.25" customHeight="1" x14ac:dyDescent="0.2"/>
    <row r="478" ht="11.25" customHeight="1" x14ac:dyDescent="0.2"/>
    <row r="479" ht="11.25" customHeight="1" x14ac:dyDescent="0.2"/>
    <row r="480" ht="11.25" customHeight="1" x14ac:dyDescent="0.2"/>
    <row r="481" ht="11.25" customHeight="1" x14ac:dyDescent="0.2"/>
    <row r="482" ht="11.25" customHeight="1" x14ac:dyDescent="0.2"/>
    <row r="483" ht="11.25" customHeight="1" x14ac:dyDescent="0.2"/>
    <row r="484" ht="11.25" customHeight="1" x14ac:dyDescent="0.2"/>
    <row r="485" ht="11.25" customHeight="1" x14ac:dyDescent="0.2"/>
    <row r="486" ht="11.25" customHeight="1" x14ac:dyDescent="0.2"/>
    <row r="487" ht="11.25" customHeight="1" x14ac:dyDescent="0.2"/>
    <row r="488" ht="11.25" customHeight="1" x14ac:dyDescent="0.2"/>
    <row r="489" ht="11.25" customHeight="1" x14ac:dyDescent="0.2"/>
    <row r="490" ht="11.25" customHeight="1" x14ac:dyDescent="0.2"/>
    <row r="491" ht="11.25" customHeight="1" x14ac:dyDescent="0.2"/>
    <row r="492" ht="11.25" customHeight="1" x14ac:dyDescent="0.2"/>
    <row r="493" ht="11.25" customHeight="1" x14ac:dyDescent="0.2"/>
    <row r="494" ht="11.25" customHeight="1" x14ac:dyDescent="0.2"/>
    <row r="495" ht="11.25" customHeight="1" x14ac:dyDescent="0.2"/>
    <row r="496" ht="11.25" customHeight="1" x14ac:dyDescent="0.2"/>
    <row r="497" ht="11.25" customHeight="1" x14ac:dyDescent="0.2"/>
    <row r="498" ht="11.25" customHeight="1" x14ac:dyDescent="0.2"/>
    <row r="499" ht="11.25" customHeight="1" x14ac:dyDescent="0.2"/>
    <row r="500" ht="11.25" customHeight="1" x14ac:dyDescent="0.2"/>
    <row r="501" ht="11.25" customHeight="1" x14ac:dyDescent="0.2"/>
    <row r="502" ht="11.25" customHeight="1" x14ac:dyDescent="0.2"/>
    <row r="503" ht="11.25" customHeight="1" x14ac:dyDescent="0.2"/>
    <row r="504" ht="11.25" customHeight="1" x14ac:dyDescent="0.2"/>
    <row r="505" ht="11.25" customHeight="1" x14ac:dyDescent="0.2"/>
    <row r="506" ht="11.25" customHeight="1" x14ac:dyDescent="0.2"/>
    <row r="507" ht="11.25" customHeight="1" x14ac:dyDescent="0.2"/>
    <row r="508" ht="11.25" customHeight="1" x14ac:dyDescent="0.2"/>
    <row r="509" ht="11.25" customHeight="1" x14ac:dyDescent="0.2"/>
    <row r="510" ht="11.25" customHeight="1" x14ac:dyDescent="0.2"/>
    <row r="511" ht="11.25" customHeight="1" x14ac:dyDescent="0.2"/>
    <row r="512" ht="11.25" customHeight="1" x14ac:dyDescent="0.2"/>
    <row r="513" ht="11.25" customHeight="1" x14ac:dyDescent="0.2"/>
    <row r="514" ht="11.25" customHeight="1" x14ac:dyDescent="0.2"/>
    <row r="515" ht="11.25" customHeight="1" x14ac:dyDescent="0.2"/>
    <row r="516" ht="11.25" customHeight="1" x14ac:dyDescent="0.2"/>
    <row r="517" ht="11.25" customHeight="1" x14ac:dyDescent="0.2"/>
    <row r="518" ht="11.25" customHeight="1" x14ac:dyDescent="0.2"/>
    <row r="519" ht="11.25" customHeight="1" x14ac:dyDescent="0.2"/>
    <row r="520" ht="11.25" customHeight="1" x14ac:dyDescent="0.2"/>
    <row r="521" ht="11.25" customHeight="1" x14ac:dyDescent="0.2"/>
    <row r="522" ht="11.25" customHeight="1" x14ac:dyDescent="0.2"/>
    <row r="523" ht="11.25" customHeight="1" x14ac:dyDescent="0.2"/>
    <row r="524" ht="11.25" customHeight="1" x14ac:dyDescent="0.2"/>
    <row r="525" ht="11.25" customHeight="1" x14ac:dyDescent="0.2"/>
    <row r="526" ht="11.25" customHeight="1" x14ac:dyDescent="0.2"/>
    <row r="527" ht="11.25" customHeight="1" x14ac:dyDescent="0.2"/>
    <row r="528" ht="11.25" customHeight="1" x14ac:dyDescent="0.2"/>
    <row r="529" ht="11.25" customHeight="1" x14ac:dyDescent="0.2"/>
    <row r="530" ht="11.25" customHeight="1" x14ac:dyDescent="0.2"/>
  </sheetData>
  <mergeCells count="359">
    <mergeCell ref="D10:N10"/>
    <mergeCell ref="A13:N13"/>
    <mergeCell ref="A14:N14"/>
    <mergeCell ref="A16:N16"/>
    <mergeCell ref="A17:N17"/>
    <mergeCell ref="A18:N18"/>
    <mergeCell ref="A4:C4"/>
    <mergeCell ref="K4:N4"/>
    <mergeCell ref="A5:D5"/>
    <mergeCell ref="J5:N5"/>
    <mergeCell ref="A6:D6"/>
    <mergeCell ref="J6:N6"/>
    <mergeCell ref="J35:L36"/>
    <mergeCell ref="M35:M37"/>
    <mergeCell ref="N35:N37"/>
    <mergeCell ref="C38:E38"/>
    <mergeCell ref="A39:N39"/>
    <mergeCell ref="C40:E40"/>
    <mergeCell ref="A20:N20"/>
    <mergeCell ref="A21:N21"/>
    <mergeCell ref="B23:F23"/>
    <mergeCell ref="B24:F24"/>
    <mergeCell ref="L33:M33"/>
    <mergeCell ref="A35:A37"/>
    <mergeCell ref="B35:B37"/>
    <mergeCell ref="C35:E37"/>
    <mergeCell ref="F35:F37"/>
    <mergeCell ref="G35:I36"/>
    <mergeCell ref="C59:N59"/>
    <mergeCell ref="C55:E55"/>
    <mergeCell ref="C56:E56"/>
    <mergeCell ref="C47:E47"/>
    <mergeCell ref="C48:E48"/>
    <mergeCell ref="C49:E49"/>
    <mergeCell ref="C50:E50"/>
    <mergeCell ref="C51:E51"/>
    <mergeCell ref="C41:N41"/>
    <mergeCell ref="C42:N42"/>
    <mergeCell ref="C43:N43"/>
    <mergeCell ref="C45:E45"/>
    <mergeCell ref="C46:E46"/>
    <mergeCell ref="C44:N44"/>
    <mergeCell ref="C52:E52"/>
    <mergeCell ref="C53:E53"/>
    <mergeCell ref="C54:E54"/>
    <mergeCell ref="C57:N57"/>
    <mergeCell ref="C58:N58"/>
    <mergeCell ref="C65:E65"/>
    <mergeCell ref="C66:E66"/>
    <mergeCell ref="C67:E67"/>
    <mergeCell ref="C68:E68"/>
    <mergeCell ref="C69:E69"/>
    <mergeCell ref="C60:E60"/>
    <mergeCell ref="C61:E61"/>
    <mergeCell ref="C62:E62"/>
    <mergeCell ref="C63:E63"/>
    <mergeCell ref="C64:E64"/>
    <mergeCell ref="C77:E77"/>
    <mergeCell ref="C78:E78"/>
    <mergeCell ref="C79:E79"/>
    <mergeCell ref="C80:E80"/>
    <mergeCell ref="C81:E81"/>
    <mergeCell ref="C73:E73"/>
    <mergeCell ref="C71:K71"/>
    <mergeCell ref="A72:N72"/>
    <mergeCell ref="C74:N74"/>
    <mergeCell ref="C75:N75"/>
    <mergeCell ref="C76:N76"/>
    <mergeCell ref="C95:E95"/>
    <mergeCell ref="C96:E96"/>
    <mergeCell ref="C91:E91"/>
    <mergeCell ref="C92:E92"/>
    <mergeCell ref="C93:E93"/>
    <mergeCell ref="C94:E94"/>
    <mergeCell ref="C84:E84"/>
    <mergeCell ref="C85:E85"/>
    <mergeCell ref="C86:E86"/>
    <mergeCell ref="C87:E87"/>
    <mergeCell ref="C101:E101"/>
    <mergeCell ref="C104:E104"/>
    <mergeCell ref="C105:E105"/>
    <mergeCell ref="C106:E106"/>
    <mergeCell ref="C102:N102"/>
    <mergeCell ref="C103:N103"/>
    <mergeCell ref="C97:E97"/>
    <mergeCell ref="C98:E98"/>
    <mergeCell ref="C99:E99"/>
    <mergeCell ref="C100:E100"/>
    <mergeCell ref="C113:E113"/>
    <mergeCell ref="C114:E114"/>
    <mergeCell ref="C117:E117"/>
    <mergeCell ref="C118:E118"/>
    <mergeCell ref="C115:N115"/>
    <mergeCell ref="C116:N116"/>
    <mergeCell ref="C107:E107"/>
    <mergeCell ref="C110:E110"/>
    <mergeCell ref="C111:E111"/>
    <mergeCell ref="C112:E112"/>
    <mergeCell ref="C108:E108"/>
    <mergeCell ref="C109:E109"/>
    <mergeCell ref="C131:N131"/>
    <mergeCell ref="C125:E125"/>
    <mergeCell ref="C126:E126"/>
    <mergeCell ref="C127:E127"/>
    <mergeCell ref="C128:E128"/>
    <mergeCell ref="C129:N129"/>
    <mergeCell ref="C130:N130"/>
    <mergeCell ref="C119:E119"/>
    <mergeCell ref="C120:E120"/>
    <mergeCell ref="C121:E121"/>
    <mergeCell ref="C124:E124"/>
    <mergeCell ref="C122:E122"/>
    <mergeCell ref="C123:E123"/>
    <mergeCell ref="C137:E137"/>
    <mergeCell ref="C138:E138"/>
    <mergeCell ref="C139:E139"/>
    <mergeCell ref="C140:E140"/>
    <mergeCell ref="C141:E141"/>
    <mergeCell ref="C142:E142"/>
    <mergeCell ref="C132:E132"/>
    <mergeCell ref="C133:E133"/>
    <mergeCell ref="C134:E134"/>
    <mergeCell ref="C135:E135"/>
    <mergeCell ref="C136:E136"/>
    <mergeCell ref="C150:E150"/>
    <mergeCell ref="C151:E151"/>
    <mergeCell ref="C155:N155"/>
    <mergeCell ref="C143:E143"/>
    <mergeCell ref="C146:E146"/>
    <mergeCell ref="C147:E147"/>
    <mergeCell ref="C149:E149"/>
    <mergeCell ref="C144:N144"/>
    <mergeCell ref="C145:N145"/>
    <mergeCell ref="C148:E148"/>
    <mergeCell ref="C158:E158"/>
    <mergeCell ref="C159:E159"/>
    <mergeCell ref="C160:E160"/>
    <mergeCell ref="C161:E161"/>
    <mergeCell ref="C156:N156"/>
    <mergeCell ref="C157:N157"/>
    <mergeCell ref="C152:E152"/>
    <mergeCell ref="C153:E153"/>
    <mergeCell ref="C154:E154"/>
    <mergeCell ref="C168:N168"/>
    <mergeCell ref="C169:N169"/>
    <mergeCell ref="C170:N170"/>
    <mergeCell ref="C162:E162"/>
    <mergeCell ref="C163:E163"/>
    <mergeCell ref="C166:E166"/>
    <mergeCell ref="C167:E167"/>
    <mergeCell ref="C164:E164"/>
    <mergeCell ref="C165:E165"/>
    <mergeCell ref="C174:E174"/>
    <mergeCell ref="C175:E175"/>
    <mergeCell ref="C176:E176"/>
    <mergeCell ref="C178:E178"/>
    <mergeCell ref="C177:E177"/>
    <mergeCell ref="C179:E179"/>
    <mergeCell ref="C171:E171"/>
    <mergeCell ref="C172:E172"/>
    <mergeCell ref="C173:E173"/>
    <mergeCell ref="C192:N192"/>
    <mergeCell ref="C193:N193"/>
    <mergeCell ref="C186:E186"/>
    <mergeCell ref="C187:E187"/>
    <mergeCell ref="C188:E188"/>
    <mergeCell ref="C189:E189"/>
    <mergeCell ref="C191:N191"/>
    <mergeCell ref="C190:E190"/>
    <mergeCell ref="C180:N180"/>
    <mergeCell ref="C181:N181"/>
    <mergeCell ref="C182:E182"/>
    <mergeCell ref="C183:E183"/>
    <mergeCell ref="C184:E184"/>
    <mergeCell ref="C185:E185"/>
    <mergeCell ref="C198:E198"/>
    <mergeCell ref="C199:E199"/>
    <mergeCell ref="C200:E200"/>
    <mergeCell ref="C201:E201"/>
    <mergeCell ref="C202:E202"/>
    <mergeCell ref="C203:E203"/>
    <mergeCell ref="C194:E194"/>
    <mergeCell ref="C195:E195"/>
    <mergeCell ref="C196:E196"/>
    <mergeCell ref="C197:E197"/>
    <mergeCell ref="C210:E210"/>
    <mergeCell ref="C211:E211"/>
    <mergeCell ref="C212:E212"/>
    <mergeCell ref="C213:E213"/>
    <mergeCell ref="C214:E214"/>
    <mergeCell ref="C215:E215"/>
    <mergeCell ref="C204:N204"/>
    <mergeCell ref="C205:N205"/>
    <mergeCell ref="C206:N206"/>
    <mergeCell ref="C207:E207"/>
    <mergeCell ref="C208:E208"/>
    <mergeCell ref="C209:E209"/>
    <mergeCell ref="C229:E229"/>
    <mergeCell ref="C230:E230"/>
    <mergeCell ref="C224:E224"/>
    <mergeCell ref="C225:E225"/>
    <mergeCell ref="C226:E226"/>
    <mergeCell ref="C222:N222"/>
    <mergeCell ref="C223:N223"/>
    <mergeCell ref="C227:E227"/>
    <mergeCell ref="C216:E216"/>
    <mergeCell ref="C220:E220"/>
    <mergeCell ref="C221:E221"/>
    <mergeCell ref="C217:E217"/>
    <mergeCell ref="C218:E218"/>
    <mergeCell ref="C219:E219"/>
    <mergeCell ref="C288:E288"/>
    <mergeCell ref="C290:E290"/>
    <mergeCell ref="C292:N292"/>
    <mergeCell ref="C261:N261"/>
    <mergeCell ref="C252:N252"/>
    <mergeCell ref="C256:E256"/>
    <mergeCell ref="C253:E253"/>
    <mergeCell ref="C255:N255"/>
    <mergeCell ref="C246:E246"/>
    <mergeCell ref="C250:E250"/>
    <mergeCell ref="C248:K248"/>
    <mergeCell ref="A249:N249"/>
    <mergeCell ref="C341:E341"/>
    <mergeCell ref="C343:E343"/>
    <mergeCell ref="C344:E344"/>
    <mergeCell ref="C345:E345"/>
    <mergeCell ref="C337:E337"/>
    <mergeCell ref="C339:N339"/>
    <mergeCell ref="C340:N340"/>
    <mergeCell ref="C334:E334"/>
    <mergeCell ref="C335:E335"/>
    <mergeCell ref="C336:E336"/>
    <mergeCell ref="C338:E338"/>
    <mergeCell ref="C365:K365"/>
    <mergeCell ref="C366:K366"/>
    <mergeCell ref="C355:K355"/>
    <mergeCell ref="C356:K356"/>
    <mergeCell ref="C357:K357"/>
    <mergeCell ref="C358:K358"/>
    <mergeCell ref="C354:K354"/>
    <mergeCell ref="C342:E342"/>
    <mergeCell ref="C359:K359"/>
    <mergeCell ref="C360:K360"/>
    <mergeCell ref="C361:K361"/>
    <mergeCell ref="C362:K362"/>
    <mergeCell ref="C363:K363"/>
    <mergeCell ref="C364:K364"/>
    <mergeCell ref="C346:E346"/>
    <mergeCell ref="C347:E347"/>
    <mergeCell ref="C349:K349"/>
    <mergeCell ref="C351:K351"/>
    <mergeCell ref="C352:K352"/>
    <mergeCell ref="C353:K353"/>
    <mergeCell ref="C367:K367"/>
    <mergeCell ref="C368:K368"/>
    <mergeCell ref="C369:K369"/>
    <mergeCell ref="C397:L397"/>
    <mergeCell ref="C398:L398"/>
    <mergeCell ref="C399:L399"/>
    <mergeCell ref="C391:K391"/>
    <mergeCell ref="C392:K392"/>
    <mergeCell ref="C393:K393"/>
    <mergeCell ref="C394:K394"/>
    <mergeCell ref="C389:K389"/>
    <mergeCell ref="C390:K390"/>
    <mergeCell ref="C370:K370"/>
    <mergeCell ref="C82:E82"/>
    <mergeCell ref="C83:E83"/>
    <mergeCell ref="C88:N88"/>
    <mergeCell ref="C89:N89"/>
    <mergeCell ref="C90:N90"/>
    <mergeCell ref="C272:E272"/>
    <mergeCell ref="C270:N270"/>
    <mergeCell ref="C271:N271"/>
    <mergeCell ref="C274:N274"/>
    <mergeCell ref="C241:N241"/>
    <mergeCell ref="C242:E242"/>
    <mergeCell ref="C243:E243"/>
    <mergeCell ref="C244:E244"/>
    <mergeCell ref="C245:E245"/>
    <mergeCell ref="C240:E240"/>
    <mergeCell ref="C234:E234"/>
    <mergeCell ref="C235:E235"/>
    <mergeCell ref="C236:E236"/>
    <mergeCell ref="C237:E237"/>
    <mergeCell ref="C239:N239"/>
    <mergeCell ref="C228:E228"/>
    <mergeCell ref="C231:N231"/>
    <mergeCell ref="C232:E232"/>
    <mergeCell ref="C233:E233"/>
    <mergeCell ref="C275:E275"/>
    <mergeCell ref="C267:N267"/>
    <mergeCell ref="C268:E268"/>
    <mergeCell ref="C264:N264"/>
    <mergeCell ref="C265:E265"/>
    <mergeCell ref="C259:E259"/>
    <mergeCell ref="C262:E262"/>
    <mergeCell ref="C258:N258"/>
    <mergeCell ref="C323:N323"/>
    <mergeCell ref="C312:N312"/>
    <mergeCell ref="C303:E303"/>
    <mergeCell ref="C295:N295"/>
    <mergeCell ref="C296:N296"/>
    <mergeCell ref="C297:E297"/>
    <mergeCell ref="C299:N299"/>
    <mergeCell ref="C293:E293"/>
    <mergeCell ref="C281:E281"/>
    <mergeCell ref="C277:N277"/>
    <mergeCell ref="C278:E278"/>
    <mergeCell ref="C280:N280"/>
    <mergeCell ref="C283:N283"/>
    <mergeCell ref="C284:E284"/>
    <mergeCell ref="C286:N286"/>
    <mergeCell ref="C287:N287"/>
    <mergeCell ref="C326:K326"/>
    <mergeCell ref="A327:N327"/>
    <mergeCell ref="C329:N329"/>
    <mergeCell ref="C332:E332"/>
    <mergeCell ref="C333:E333"/>
    <mergeCell ref="C300:E300"/>
    <mergeCell ref="C302:N302"/>
    <mergeCell ref="C306:N306"/>
    <mergeCell ref="C307:E307"/>
    <mergeCell ref="C309:N309"/>
    <mergeCell ref="C310:E310"/>
    <mergeCell ref="C324:N324"/>
    <mergeCell ref="C328:E328"/>
    <mergeCell ref="C330:N330"/>
    <mergeCell ref="C331:E331"/>
    <mergeCell ref="C314:E314"/>
    <mergeCell ref="C316:N316"/>
    <mergeCell ref="C317:E317"/>
    <mergeCell ref="C319:N319"/>
    <mergeCell ref="C320:N320"/>
    <mergeCell ref="C321:E321"/>
    <mergeCell ref="C305:N305"/>
    <mergeCell ref="C313:N313"/>
    <mergeCell ref="C401:L401"/>
    <mergeCell ref="C402:L402"/>
    <mergeCell ref="C383:K383"/>
    <mergeCell ref="C384:K384"/>
    <mergeCell ref="C385:K385"/>
    <mergeCell ref="C386:K386"/>
    <mergeCell ref="C387:K387"/>
    <mergeCell ref="C388:K388"/>
    <mergeCell ref="C371:K371"/>
    <mergeCell ref="C372:K372"/>
    <mergeCell ref="C373:K373"/>
    <mergeCell ref="C374:K374"/>
    <mergeCell ref="C375:K375"/>
    <mergeCell ref="C376:K376"/>
    <mergeCell ref="C400:L400"/>
    <mergeCell ref="C379:K379"/>
    <mergeCell ref="C380:K380"/>
    <mergeCell ref="C381:K381"/>
    <mergeCell ref="C382:K382"/>
    <mergeCell ref="C377:K377"/>
    <mergeCell ref="C378:K378"/>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J439"/>
  <sheetViews>
    <sheetView topLeftCell="A393" workbookViewId="0">
      <selection activeCell="O22" sqref="O22"/>
    </sheetView>
  </sheetViews>
  <sheetFormatPr defaultColWidth="9.140625" defaultRowHeight="11.25" x14ac:dyDescent="0.2"/>
  <cols>
    <col min="1" max="1" width="8.140625" style="225" customWidth="1"/>
    <col min="2" max="2" width="20.140625" style="225" customWidth="1"/>
    <col min="3" max="4" width="10.42578125" style="225" customWidth="1"/>
    <col min="5" max="5" width="13.28515625" style="225" customWidth="1"/>
    <col min="6" max="6" width="8.5703125" style="225" customWidth="1"/>
    <col min="7" max="7" width="7.85546875" style="225" customWidth="1"/>
    <col min="8" max="8" width="8.42578125" style="225" customWidth="1"/>
    <col min="9" max="9" width="8.7109375" style="225" customWidth="1"/>
    <col min="10" max="10" width="8.140625" style="225" customWidth="1"/>
    <col min="11" max="11" width="8.5703125" style="225" customWidth="1"/>
    <col min="12" max="12" width="10" style="225" customWidth="1"/>
    <col min="13" max="13" width="6" style="225" customWidth="1"/>
    <col min="14" max="14" width="9.7109375" style="225" customWidth="1"/>
    <col min="15" max="15" width="9.140625" style="225" customWidth="1"/>
    <col min="16" max="16" width="49.140625" style="228" hidden="1" customWidth="1"/>
    <col min="17" max="17" width="42.42578125" style="228" hidden="1" customWidth="1"/>
    <col min="18" max="18" width="99.7109375" style="228" hidden="1" customWidth="1"/>
    <col min="19" max="22" width="138.42578125" style="228" hidden="1" customWidth="1"/>
    <col min="23" max="23" width="34.140625" style="228" hidden="1" customWidth="1"/>
    <col min="24" max="25" width="110.140625" style="228" hidden="1" customWidth="1"/>
    <col min="26" max="29" width="34.140625" style="228" hidden="1" customWidth="1"/>
    <col min="30" max="30" width="138.42578125" style="228" hidden="1" customWidth="1"/>
    <col min="31" max="31" width="84.42578125" style="228" hidden="1" customWidth="1"/>
    <col min="32" max="32" width="110.140625" style="228" hidden="1" customWidth="1"/>
    <col min="33" max="36" width="84.42578125" style="228" hidden="1" customWidth="1"/>
    <col min="37" max="16384" width="9.140625" style="225"/>
  </cols>
  <sheetData>
    <row r="1" spans="1:20" s="225" customFormat="1" x14ac:dyDescent="0.2">
      <c r="N1" s="226" t="s">
        <v>470</v>
      </c>
    </row>
    <row r="2" spans="1:20" s="225" customFormat="1" x14ac:dyDescent="0.2">
      <c r="N2" s="226" t="s">
        <v>471</v>
      </c>
    </row>
    <row r="3" spans="1:20" s="225" customFormat="1" ht="8.25" customHeight="1" x14ac:dyDescent="0.2">
      <c r="N3" s="226"/>
    </row>
    <row r="4" spans="1:20" s="225" customFormat="1" ht="14.25" customHeight="1" x14ac:dyDescent="0.2">
      <c r="A4" s="536" t="s">
        <v>472</v>
      </c>
      <c r="B4" s="536"/>
      <c r="C4" s="536"/>
      <c r="D4" s="227"/>
      <c r="K4" s="536" t="s">
        <v>473</v>
      </c>
      <c r="L4" s="536"/>
      <c r="M4" s="536"/>
      <c r="N4" s="536"/>
    </row>
    <row r="5" spans="1:20" s="225" customFormat="1" ht="12" customHeight="1" x14ac:dyDescent="0.2">
      <c r="A5" s="537"/>
      <c r="B5" s="537"/>
      <c r="C5" s="537"/>
      <c r="D5" s="537"/>
      <c r="E5" s="228"/>
      <c r="J5" s="538"/>
      <c r="K5" s="538"/>
      <c r="L5" s="538"/>
      <c r="M5" s="538"/>
      <c r="N5" s="538"/>
    </row>
    <row r="6" spans="1:20" s="225" customFormat="1" x14ac:dyDescent="0.2">
      <c r="A6" s="520"/>
      <c r="B6" s="520"/>
      <c r="C6" s="520"/>
      <c r="D6" s="520"/>
      <c r="J6" s="520"/>
      <c r="K6" s="520"/>
      <c r="L6" s="520"/>
      <c r="M6" s="520"/>
      <c r="N6" s="520"/>
      <c r="P6" s="228" t="s">
        <v>474</v>
      </c>
      <c r="Q6" s="228" t="s">
        <v>474</v>
      </c>
    </row>
    <row r="7" spans="1:20" s="225" customFormat="1" ht="17.25" customHeight="1" x14ac:dyDescent="0.2">
      <c r="A7" s="229"/>
      <c r="B7" s="230"/>
      <c r="C7" s="228"/>
      <c r="D7" s="228"/>
      <c r="J7" s="229"/>
      <c r="K7" s="229"/>
      <c r="L7" s="229"/>
      <c r="M7" s="229"/>
      <c r="N7" s="230"/>
    </row>
    <row r="8" spans="1:20" s="225" customFormat="1" ht="16.5" customHeight="1" x14ac:dyDescent="0.2">
      <c r="A8" s="225" t="s">
        <v>475</v>
      </c>
      <c r="B8" s="231"/>
      <c r="C8" s="231"/>
      <c r="D8" s="231"/>
      <c r="L8" s="231"/>
      <c r="M8" s="231"/>
      <c r="N8" s="226" t="s">
        <v>475</v>
      </c>
    </row>
    <row r="9" spans="1:20" s="225" customFormat="1" ht="15.75" customHeight="1" x14ac:dyDescent="0.2">
      <c r="F9" s="232"/>
    </row>
    <row r="10" spans="1:20" s="225" customFormat="1" ht="22.5" customHeight="1" x14ac:dyDescent="0.2">
      <c r="A10" s="233" t="s">
        <v>476</v>
      </c>
      <c r="B10" s="231"/>
      <c r="D10" s="520" t="s">
        <v>477</v>
      </c>
      <c r="E10" s="520"/>
      <c r="F10" s="520"/>
      <c r="G10" s="520"/>
      <c r="H10" s="520"/>
      <c r="I10" s="520"/>
      <c r="J10" s="520"/>
      <c r="K10" s="520"/>
      <c r="L10" s="520"/>
      <c r="M10" s="520"/>
      <c r="N10" s="520"/>
      <c r="R10" s="228" t="s">
        <v>477</v>
      </c>
    </row>
    <row r="11" spans="1:20" s="225" customFormat="1" ht="15" customHeight="1" x14ac:dyDescent="0.2">
      <c r="A11" s="234" t="s">
        <v>478</v>
      </c>
      <c r="D11" s="229" t="s">
        <v>479</v>
      </c>
      <c r="E11" s="229"/>
      <c r="F11" s="235"/>
      <c r="G11" s="235"/>
      <c r="H11" s="235"/>
      <c r="I11" s="235"/>
      <c r="J11" s="235"/>
      <c r="K11" s="235"/>
      <c r="L11" s="235"/>
      <c r="M11" s="235"/>
      <c r="N11" s="235"/>
    </row>
    <row r="12" spans="1:20" s="225" customFormat="1" ht="8.25" customHeight="1" x14ac:dyDescent="0.2">
      <c r="A12" s="234"/>
      <c r="F12" s="231"/>
      <c r="G12" s="231"/>
      <c r="H12" s="231"/>
      <c r="I12" s="231"/>
      <c r="J12" s="231"/>
      <c r="K12" s="231"/>
      <c r="L12" s="231"/>
      <c r="M12" s="231"/>
      <c r="N12" s="231"/>
    </row>
    <row r="13" spans="1:20" s="225" customFormat="1" x14ac:dyDescent="0.2">
      <c r="A13" s="534" t="s">
        <v>655</v>
      </c>
      <c r="B13" s="534"/>
      <c r="C13" s="534"/>
      <c r="D13" s="534"/>
      <c r="E13" s="534"/>
      <c r="F13" s="534"/>
      <c r="G13" s="534"/>
      <c r="H13" s="534"/>
      <c r="I13" s="534"/>
      <c r="J13" s="534"/>
      <c r="K13" s="534"/>
      <c r="L13" s="534"/>
      <c r="M13" s="534"/>
      <c r="N13" s="534"/>
      <c r="S13" s="228" t="s">
        <v>474</v>
      </c>
    </row>
    <row r="14" spans="1:20" s="225" customFormat="1" x14ac:dyDescent="0.2">
      <c r="A14" s="531" t="s">
        <v>480</v>
      </c>
      <c r="B14" s="531"/>
      <c r="C14" s="531"/>
      <c r="D14" s="531"/>
      <c r="E14" s="531"/>
      <c r="F14" s="531"/>
      <c r="G14" s="531"/>
      <c r="H14" s="531"/>
      <c r="I14" s="531"/>
      <c r="J14" s="531"/>
      <c r="K14" s="531"/>
      <c r="L14" s="531"/>
      <c r="M14" s="531"/>
      <c r="N14" s="531"/>
    </row>
    <row r="15" spans="1:20" s="225" customFormat="1" ht="8.25" customHeight="1" x14ac:dyDescent="0.2">
      <c r="A15" s="236"/>
      <c r="B15" s="236"/>
      <c r="C15" s="236"/>
      <c r="D15" s="236"/>
      <c r="E15" s="236"/>
      <c r="F15" s="236"/>
      <c r="G15" s="236"/>
      <c r="H15" s="236"/>
      <c r="I15" s="236"/>
      <c r="J15" s="236"/>
      <c r="K15" s="236"/>
      <c r="L15" s="236"/>
      <c r="M15" s="236"/>
      <c r="N15" s="236"/>
    </row>
    <row r="16" spans="1:20" s="225" customFormat="1" x14ac:dyDescent="0.2">
      <c r="A16" s="534" t="s">
        <v>655</v>
      </c>
      <c r="B16" s="534"/>
      <c r="C16" s="534"/>
      <c r="D16" s="534"/>
      <c r="E16" s="534"/>
      <c r="F16" s="534"/>
      <c r="G16" s="534"/>
      <c r="H16" s="534"/>
      <c r="I16" s="534"/>
      <c r="J16" s="534"/>
      <c r="K16" s="534"/>
      <c r="L16" s="534"/>
      <c r="M16" s="534"/>
      <c r="N16" s="534"/>
      <c r="T16" s="228" t="s">
        <v>474</v>
      </c>
    </row>
    <row r="17" spans="1:21" s="225" customFormat="1" x14ac:dyDescent="0.2">
      <c r="A17" s="531" t="s">
        <v>481</v>
      </c>
      <c r="B17" s="531"/>
      <c r="C17" s="531"/>
      <c r="D17" s="531"/>
      <c r="E17" s="531"/>
      <c r="F17" s="531"/>
      <c r="G17" s="531"/>
      <c r="H17" s="531"/>
      <c r="I17" s="531"/>
      <c r="J17" s="531"/>
      <c r="K17" s="531"/>
      <c r="L17" s="531"/>
      <c r="M17" s="531"/>
      <c r="N17" s="531"/>
    </row>
    <row r="18" spans="1:21" s="225" customFormat="1" ht="24" customHeight="1" x14ac:dyDescent="0.25">
      <c r="A18" s="535" t="s">
        <v>482</v>
      </c>
      <c r="B18" s="535"/>
      <c r="C18" s="535"/>
      <c r="D18" s="535"/>
      <c r="E18" s="535"/>
      <c r="F18" s="535"/>
      <c r="G18" s="535"/>
      <c r="H18" s="535"/>
      <c r="I18" s="535"/>
      <c r="J18" s="535"/>
      <c r="K18" s="535"/>
      <c r="L18" s="535"/>
      <c r="M18" s="535"/>
      <c r="N18" s="535"/>
    </row>
    <row r="19" spans="1:21" s="225" customFormat="1" ht="8.25" customHeight="1" x14ac:dyDescent="0.25">
      <c r="A19" s="237"/>
      <c r="B19" s="237"/>
      <c r="C19" s="237"/>
      <c r="D19" s="237"/>
      <c r="E19" s="237"/>
      <c r="F19" s="237"/>
      <c r="G19" s="237"/>
      <c r="H19" s="237"/>
      <c r="I19" s="237"/>
      <c r="J19" s="237"/>
      <c r="K19" s="237"/>
      <c r="L19" s="237"/>
      <c r="M19" s="237"/>
      <c r="N19" s="237"/>
    </row>
    <row r="20" spans="1:21" s="225" customFormat="1" ht="11.25" customHeight="1" x14ac:dyDescent="0.2">
      <c r="A20" s="530" t="s">
        <v>452</v>
      </c>
      <c r="B20" s="530"/>
      <c r="C20" s="530"/>
      <c r="D20" s="530"/>
      <c r="E20" s="530"/>
      <c r="F20" s="530"/>
      <c r="G20" s="530"/>
      <c r="H20" s="530"/>
      <c r="I20" s="530"/>
      <c r="J20" s="530"/>
      <c r="K20" s="530"/>
      <c r="L20" s="530"/>
      <c r="M20" s="530"/>
      <c r="N20" s="530"/>
      <c r="U20" s="228" t="s">
        <v>656</v>
      </c>
    </row>
    <row r="21" spans="1:21" s="225" customFormat="1" ht="13.5" customHeight="1" x14ac:dyDescent="0.2">
      <c r="A21" s="531" t="s">
        <v>483</v>
      </c>
      <c r="B21" s="531"/>
      <c r="C21" s="531"/>
      <c r="D21" s="531"/>
      <c r="E21" s="531"/>
      <c r="F21" s="531"/>
      <c r="G21" s="531"/>
      <c r="H21" s="531"/>
      <c r="I21" s="531"/>
      <c r="J21" s="531"/>
      <c r="K21" s="531"/>
      <c r="L21" s="531"/>
      <c r="M21" s="531"/>
      <c r="N21" s="531"/>
    </row>
    <row r="22" spans="1:21" s="225" customFormat="1" ht="15" customHeight="1" x14ac:dyDescent="0.2">
      <c r="A22" s="225" t="s">
        <v>484</v>
      </c>
      <c r="B22" s="238" t="s">
        <v>485</v>
      </c>
      <c r="C22" s="225" t="s">
        <v>486</v>
      </c>
      <c r="F22" s="228"/>
      <c r="G22" s="228"/>
      <c r="H22" s="228"/>
      <c r="I22" s="228"/>
      <c r="J22" s="228"/>
      <c r="K22" s="228"/>
      <c r="L22" s="228"/>
      <c r="M22" s="228"/>
      <c r="N22" s="228"/>
    </row>
    <row r="23" spans="1:21" s="225" customFormat="1" ht="18" customHeight="1" x14ac:dyDescent="0.2">
      <c r="A23" s="225" t="s">
        <v>487</v>
      </c>
      <c r="B23" s="530"/>
      <c r="C23" s="530"/>
      <c r="D23" s="530"/>
      <c r="E23" s="530"/>
      <c r="F23" s="530"/>
      <c r="G23" s="228"/>
      <c r="H23" s="228"/>
      <c r="I23" s="228"/>
      <c r="J23" s="228"/>
      <c r="K23" s="228"/>
      <c r="L23" s="228"/>
      <c r="M23" s="228"/>
      <c r="N23" s="228"/>
    </row>
    <row r="24" spans="1:21" s="225" customFormat="1" x14ac:dyDescent="0.2">
      <c r="B24" s="532" t="s">
        <v>488</v>
      </c>
      <c r="C24" s="532"/>
      <c r="D24" s="532"/>
      <c r="E24" s="532"/>
      <c r="F24" s="532"/>
      <c r="G24" s="239"/>
      <c r="H24" s="239"/>
      <c r="I24" s="239"/>
      <c r="J24" s="239"/>
      <c r="K24" s="239"/>
      <c r="L24" s="239"/>
      <c r="M24" s="240"/>
      <c r="N24" s="239"/>
    </row>
    <row r="25" spans="1:21" s="225" customFormat="1" ht="9.75" customHeight="1" x14ac:dyDescent="0.2">
      <c r="D25" s="241"/>
      <c r="E25" s="241"/>
      <c r="F25" s="241"/>
      <c r="G25" s="241"/>
      <c r="H25" s="241"/>
      <c r="I25" s="241"/>
      <c r="J25" s="241"/>
      <c r="K25" s="241"/>
      <c r="L25" s="241"/>
      <c r="M25" s="239"/>
      <c r="N25" s="239"/>
    </row>
    <row r="26" spans="1:21" s="225" customFormat="1" x14ac:dyDescent="0.2">
      <c r="A26" s="242" t="s">
        <v>489</v>
      </c>
      <c r="D26" s="229"/>
      <c r="F26" s="243"/>
      <c r="G26" s="243"/>
      <c r="H26" s="243"/>
      <c r="I26" s="243"/>
      <c r="J26" s="243"/>
      <c r="K26" s="243"/>
      <c r="L26" s="243"/>
      <c r="M26" s="243"/>
      <c r="N26" s="243"/>
    </row>
    <row r="27" spans="1:21" s="225" customFormat="1" ht="9.75" customHeight="1" x14ac:dyDescent="0.2">
      <c r="D27" s="243"/>
      <c r="E27" s="243"/>
      <c r="F27" s="243"/>
      <c r="G27" s="243"/>
      <c r="H27" s="243"/>
      <c r="I27" s="243"/>
      <c r="J27" s="243"/>
      <c r="K27" s="243"/>
      <c r="L27" s="243"/>
      <c r="M27" s="243"/>
      <c r="N27" s="243"/>
    </row>
    <row r="28" spans="1:21" s="225" customFormat="1" ht="12.75" customHeight="1" x14ac:dyDescent="0.2">
      <c r="A28" s="242" t="s">
        <v>490</v>
      </c>
      <c r="C28" s="244">
        <v>1587.71</v>
      </c>
      <c r="D28" s="245" t="s">
        <v>657</v>
      </c>
      <c r="E28" s="234" t="s">
        <v>491</v>
      </c>
      <c r="L28" s="246"/>
      <c r="M28" s="246"/>
    </row>
    <row r="29" spans="1:21" s="225" customFormat="1" ht="12.75" customHeight="1" x14ac:dyDescent="0.2">
      <c r="B29" s="225" t="s">
        <v>492</v>
      </c>
      <c r="C29" s="247"/>
      <c r="D29" s="248"/>
      <c r="E29" s="234"/>
    </row>
    <row r="30" spans="1:21" s="225" customFormat="1" ht="12.75" customHeight="1" x14ac:dyDescent="0.2">
      <c r="B30" s="225" t="s">
        <v>493</v>
      </c>
      <c r="C30" s="244">
        <v>1023.45</v>
      </c>
      <c r="D30" s="245" t="s">
        <v>658</v>
      </c>
      <c r="E30" s="234" t="s">
        <v>491</v>
      </c>
      <c r="G30" s="225" t="s">
        <v>494</v>
      </c>
      <c r="L30" s="244">
        <v>115.92</v>
      </c>
      <c r="M30" s="245" t="s">
        <v>659</v>
      </c>
      <c r="N30" s="234" t="s">
        <v>491</v>
      </c>
    </row>
    <row r="31" spans="1:21" s="225" customFormat="1" ht="12.75" customHeight="1" x14ac:dyDescent="0.2">
      <c r="B31" s="225" t="s">
        <v>495</v>
      </c>
      <c r="C31" s="244">
        <v>0.74</v>
      </c>
      <c r="D31" s="249" t="s">
        <v>660</v>
      </c>
      <c r="E31" s="234" t="s">
        <v>491</v>
      </c>
      <c r="G31" s="225" t="s">
        <v>496</v>
      </c>
      <c r="L31" s="250"/>
      <c r="M31" s="250">
        <v>502.16</v>
      </c>
      <c r="N31" s="234" t="s">
        <v>497</v>
      </c>
    </row>
    <row r="32" spans="1:21" s="225" customFormat="1" ht="12.75" customHeight="1" x14ac:dyDescent="0.2">
      <c r="B32" s="225" t="s">
        <v>498</v>
      </c>
      <c r="C32" s="244">
        <v>114.92</v>
      </c>
      <c r="D32" s="249" t="s">
        <v>661</v>
      </c>
      <c r="E32" s="234" t="s">
        <v>491</v>
      </c>
      <c r="G32" s="225" t="s">
        <v>499</v>
      </c>
      <c r="L32" s="250"/>
      <c r="M32" s="250">
        <v>87.6</v>
      </c>
      <c r="N32" s="234" t="s">
        <v>497</v>
      </c>
    </row>
    <row r="33" spans="1:27" s="225" customFormat="1" ht="12.75" customHeight="1" x14ac:dyDescent="0.2">
      <c r="B33" s="225" t="s">
        <v>500</v>
      </c>
      <c r="C33" s="244">
        <v>43.04</v>
      </c>
      <c r="D33" s="245" t="s">
        <v>662</v>
      </c>
      <c r="E33" s="234" t="s">
        <v>491</v>
      </c>
      <c r="G33" s="225" t="s">
        <v>501</v>
      </c>
      <c r="L33" s="533"/>
      <c r="M33" s="533"/>
    </row>
    <row r="34" spans="1:27" s="225" customFormat="1" ht="9.75" customHeight="1" x14ac:dyDescent="0.2">
      <c r="A34" s="251"/>
    </row>
    <row r="35" spans="1:27" s="225" customFormat="1" ht="36" customHeight="1" x14ac:dyDescent="0.2">
      <c r="A35" s="528" t="s">
        <v>502</v>
      </c>
      <c r="B35" s="528" t="s">
        <v>503</v>
      </c>
      <c r="C35" s="528" t="s">
        <v>504</v>
      </c>
      <c r="D35" s="528"/>
      <c r="E35" s="528"/>
      <c r="F35" s="528" t="s">
        <v>505</v>
      </c>
      <c r="G35" s="528" t="s">
        <v>21</v>
      </c>
      <c r="H35" s="528"/>
      <c r="I35" s="528"/>
      <c r="J35" s="528" t="s">
        <v>506</v>
      </c>
      <c r="K35" s="528"/>
      <c r="L35" s="528"/>
      <c r="M35" s="528" t="s">
        <v>507</v>
      </c>
      <c r="N35" s="528" t="s">
        <v>508</v>
      </c>
    </row>
    <row r="36" spans="1:27" s="225" customFormat="1" ht="36.75" customHeight="1" x14ac:dyDescent="0.2">
      <c r="A36" s="528"/>
      <c r="B36" s="528"/>
      <c r="C36" s="528"/>
      <c r="D36" s="528"/>
      <c r="E36" s="528"/>
      <c r="F36" s="528"/>
      <c r="G36" s="528"/>
      <c r="H36" s="528"/>
      <c r="I36" s="528"/>
      <c r="J36" s="528"/>
      <c r="K36" s="528"/>
      <c r="L36" s="528"/>
      <c r="M36" s="528"/>
      <c r="N36" s="528"/>
    </row>
    <row r="37" spans="1:27" s="225" customFormat="1" ht="45" x14ac:dyDescent="0.2">
      <c r="A37" s="528"/>
      <c r="B37" s="528"/>
      <c r="C37" s="528"/>
      <c r="D37" s="528"/>
      <c r="E37" s="528"/>
      <c r="F37" s="528"/>
      <c r="G37" s="252" t="s">
        <v>509</v>
      </c>
      <c r="H37" s="252" t="s">
        <v>510</v>
      </c>
      <c r="I37" s="252" t="s">
        <v>511</v>
      </c>
      <c r="J37" s="252" t="s">
        <v>509</v>
      </c>
      <c r="K37" s="252" t="s">
        <v>510</v>
      </c>
      <c r="L37" s="252" t="s">
        <v>512</v>
      </c>
      <c r="M37" s="528"/>
      <c r="N37" s="528"/>
    </row>
    <row r="38" spans="1:27" s="225" customFormat="1" x14ac:dyDescent="0.2">
      <c r="A38" s="253">
        <v>1</v>
      </c>
      <c r="B38" s="253">
        <v>2</v>
      </c>
      <c r="C38" s="529">
        <v>3</v>
      </c>
      <c r="D38" s="529"/>
      <c r="E38" s="529"/>
      <c r="F38" s="253">
        <v>4</v>
      </c>
      <c r="G38" s="253">
        <v>5</v>
      </c>
      <c r="H38" s="253">
        <v>6</v>
      </c>
      <c r="I38" s="253">
        <v>7</v>
      </c>
      <c r="J38" s="253">
        <v>8</v>
      </c>
      <c r="K38" s="253">
        <v>9</v>
      </c>
      <c r="L38" s="253">
        <v>10</v>
      </c>
      <c r="M38" s="253">
        <v>11</v>
      </c>
      <c r="N38" s="253">
        <v>12</v>
      </c>
    </row>
    <row r="39" spans="1:27" s="225" customFormat="1" ht="12" x14ac:dyDescent="0.2">
      <c r="A39" s="523" t="s">
        <v>663</v>
      </c>
      <c r="B39" s="524"/>
      <c r="C39" s="524"/>
      <c r="D39" s="524"/>
      <c r="E39" s="524"/>
      <c r="F39" s="524"/>
      <c r="G39" s="524"/>
      <c r="H39" s="524"/>
      <c r="I39" s="524"/>
      <c r="J39" s="524"/>
      <c r="K39" s="524"/>
      <c r="L39" s="524"/>
      <c r="M39" s="524"/>
      <c r="N39" s="525"/>
      <c r="V39" s="254" t="s">
        <v>663</v>
      </c>
    </row>
    <row r="40" spans="1:27" s="225" customFormat="1" ht="33.75" x14ac:dyDescent="0.2">
      <c r="A40" s="302">
        <v>1</v>
      </c>
      <c r="B40" s="256" t="s">
        <v>664</v>
      </c>
      <c r="C40" s="522" t="s">
        <v>665</v>
      </c>
      <c r="D40" s="522"/>
      <c r="E40" s="522"/>
      <c r="F40" s="257" t="s">
        <v>666</v>
      </c>
      <c r="G40" s="257"/>
      <c r="H40" s="257"/>
      <c r="I40" s="303">
        <v>25</v>
      </c>
      <c r="J40" s="258"/>
      <c r="K40" s="257"/>
      <c r="L40" s="258"/>
      <c r="M40" s="257"/>
      <c r="N40" s="259"/>
      <c r="V40" s="254"/>
      <c r="W40" s="260" t="s">
        <v>665</v>
      </c>
    </row>
    <row r="41" spans="1:27" s="225" customFormat="1" ht="12" x14ac:dyDescent="0.2">
      <c r="A41" s="261"/>
      <c r="B41" s="262"/>
      <c r="C41" s="520" t="s">
        <v>667</v>
      </c>
      <c r="D41" s="520"/>
      <c r="E41" s="520"/>
      <c r="F41" s="520"/>
      <c r="G41" s="520"/>
      <c r="H41" s="520"/>
      <c r="I41" s="520"/>
      <c r="J41" s="520"/>
      <c r="K41" s="520"/>
      <c r="L41" s="520"/>
      <c r="M41" s="520"/>
      <c r="N41" s="526"/>
      <c r="V41" s="254"/>
      <c r="W41" s="260"/>
      <c r="X41" s="228" t="s">
        <v>667</v>
      </c>
    </row>
    <row r="42" spans="1:27" s="225" customFormat="1" ht="33.75" x14ac:dyDescent="0.2">
      <c r="A42" s="263"/>
      <c r="B42" s="264" t="s">
        <v>513</v>
      </c>
      <c r="C42" s="520" t="s">
        <v>514</v>
      </c>
      <c r="D42" s="520"/>
      <c r="E42" s="520"/>
      <c r="F42" s="520"/>
      <c r="G42" s="520"/>
      <c r="H42" s="520"/>
      <c r="I42" s="520"/>
      <c r="J42" s="520"/>
      <c r="K42" s="520"/>
      <c r="L42" s="520"/>
      <c r="M42" s="520"/>
      <c r="N42" s="526"/>
      <c r="V42" s="254"/>
      <c r="W42" s="260"/>
      <c r="Y42" s="228" t="s">
        <v>514</v>
      </c>
    </row>
    <row r="43" spans="1:27" s="225" customFormat="1" ht="22.5" x14ac:dyDescent="0.2">
      <c r="A43" s="263"/>
      <c r="B43" s="264" t="s">
        <v>515</v>
      </c>
      <c r="C43" s="520" t="s">
        <v>516</v>
      </c>
      <c r="D43" s="520"/>
      <c r="E43" s="520"/>
      <c r="F43" s="520"/>
      <c r="G43" s="520"/>
      <c r="H43" s="520"/>
      <c r="I43" s="520"/>
      <c r="J43" s="520"/>
      <c r="K43" s="520"/>
      <c r="L43" s="520"/>
      <c r="M43" s="520"/>
      <c r="N43" s="526"/>
      <c r="V43" s="254"/>
      <c r="W43" s="260"/>
      <c r="Y43" s="228" t="s">
        <v>516</v>
      </c>
    </row>
    <row r="44" spans="1:27" s="225" customFormat="1" ht="12" x14ac:dyDescent="0.2">
      <c r="A44" s="265"/>
      <c r="B44" s="304">
        <v>1</v>
      </c>
      <c r="C44" s="520" t="s">
        <v>517</v>
      </c>
      <c r="D44" s="520"/>
      <c r="E44" s="520"/>
      <c r="F44" s="266"/>
      <c r="G44" s="266"/>
      <c r="H44" s="266"/>
      <c r="I44" s="266"/>
      <c r="J44" s="267">
        <v>4.55</v>
      </c>
      <c r="K44" s="305">
        <v>1.38</v>
      </c>
      <c r="L44" s="267">
        <v>156.97999999999999</v>
      </c>
      <c r="M44" s="306">
        <v>19.5</v>
      </c>
      <c r="N44" s="268">
        <v>3061</v>
      </c>
      <c r="V44" s="254"/>
      <c r="W44" s="260"/>
      <c r="Z44" s="228" t="s">
        <v>517</v>
      </c>
    </row>
    <row r="45" spans="1:27" s="225" customFormat="1" ht="12" x14ac:dyDescent="0.2">
      <c r="A45" s="265"/>
      <c r="B45" s="304">
        <v>2</v>
      </c>
      <c r="C45" s="520" t="s">
        <v>527</v>
      </c>
      <c r="D45" s="520"/>
      <c r="E45" s="520"/>
      <c r="F45" s="266"/>
      <c r="G45" s="266"/>
      <c r="H45" s="266"/>
      <c r="I45" s="266"/>
      <c r="J45" s="267">
        <v>49.56</v>
      </c>
      <c r="K45" s="305">
        <v>1.38</v>
      </c>
      <c r="L45" s="267">
        <v>1709.82</v>
      </c>
      <c r="M45" s="305">
        <v>7.87</v>
      </c>
      <c r="N45" s="268">
        <v>13456</v>
      </c>
      <c r="V45" s="254"/>
      <c r="W45" s="260"/>
      <c r="Z45" s="228" t="s">
        <v>527</v>
      </c>
    </row>
    <row r="46" spans="1:27" s="225" customFormat="1" ht="12" x14ac:dyDescent="0.2">
      <c r="A46" s="265"/>
      <c r="B46" s="304">
        <v>3</v>
      </c>
      <c r="C46" s="520" t="s">
        <v>528</v>
      </c>
      <c r="D46" s="520"/>
      <c r="E46" s="520"/>
      <c r="F46" s="266"/>
      <c r="G46" s="266"/>
      <c r="H46" s="266"/>
      <c r="I46" s="266"/>
      <c r="J46" s="267">
        <v>7.84</v>
      </c>
      <c r="K46" s="305">
        <v>1.38</v>
      </c>
      <c r="L46" s="267">
        <v>270.48</v>
      </c>
      <c r="M46" s="306">
        <v>19.5</v>
      </c>
      <c r="N46" s="268">
        <v>5274</v>
      </c>
      <c r="V46" s="254"/>
      <c r="W46" s="260"/>
      <c r="Z46" s="228" t="s">
        <v>528</v>
      </c>
    </row>
    <row r="47" spans="1:27" s="225" customFormat="1" ht="12" x14ac:dyDescent="0.2">
      <c r="A47" s="265"/>
      <c r="B47" s="264"/>
      <c r="C47" s="520" t="s">
        <v>520</v>
      </c>
      <c r="D47" s="520"/>
      <c r="E47" s="520"/>
      <c r="F47" s="266" t="s">
        <v>521</v>
      </c>
      <c r="G47" s="305">
        <v>0.44</v>
      </c>
      <c r="H47" s="305">
        <v>1.38</v>
      </c>
      <c r="I47" s="305">
        <v>15.18</v>
      </c>
      <c r="J47" s="267"/>
      <c r="K47" s="266"/>
      <c r="L47" s="267"/>
      <c r="M47" s="266"/>
      <c r="N47" s="268"/>
      <c r="V47" s="254"/>
      <c r="W47" s="260"/>
      <c r="AA47" s="228" t="s">
        <v>520</v>
      </c>
    </row>
    <row r="48" spans="1:27" s="225" customFormat="1" ht="12" x14ac:dyDescent="0.2">
      <c r="A48" s="265"/>
      <c r="B48" s="264"/>
      <c r="C48" s="520" t="s">
        <v>530</v>
      </c>
      <c r="D48" s="520"/>
      <c r="E48" s="520"/>
      <c r="F48" s="266" t="s">
        <v>521</v>
      </c>
      <c r="G48" s="305">
        <v>0.48</v>
      </c>
      <c r="H48" s="305">
        <v>1.38</v>
      </c>
      <c r="I48" s="305">
        <v>16.559999999999999</v>
      </c>
      <c r="J48" s="267"/>
      <c r="K48" s="266"/>
      <c r="L48" s="267"/>
      <c r="M48" s="266"/>
      <c r="N48" s="268"/>
      <c r="V48" s="254"/>
      <c r="W48" s="260"/>
      <c r="AA48" s="228" t="s">
        <v>530</v>
      </c>
    </row>
    <row r="49" spans="1:29" s="225" customFormat="1" ht="12" x14ac:dyDescent="0.2">
      <c r="A49" s="265"/>
      <c r="B49" s="264"/>
      <c r="C49" s="527" t="s">
        <v>522</v>
      </c>
      <c r="D49" s="527"/>
      <c r="E49" s="527"/>
      <c r="F49" s="269"/>
      <c r="G49" s="269"/>
      <c r="H49" s="269"/>
      <c r="I49" s="269"/>
      <c r="J49" s="270">
        <v>54.11</v>
      </c>
      <c r="K49" s="269"/>
      <c r="L49" s="270">
        <v>1866.8</v>
      </c>
      <c r="M49" s="269"/>
      <c r="N49" s="271"/>
      <c r="V49" s="254"/>
      <c r="W49" s="260"/>
      <c r="AB49" s="228" t="s">
        <v>522</v>
      </c>
    </row>
    <row r="50" spans="1:29" s="225" customFormat="1" ht="12" x14ac:dyDescent="0.2">
      <c r="A50" s="265"/>
      <c r="B50" s="264"/>
      <c r="C50" s="520" t="s">
        <v>523</v>
      </c>
      <c r="D50" s="520"/>
      <c r="E50" s="520"/>
      <c r="F50" s="266"/>
      <c r="G50" s="266"/>
      <c r="H50" s="266"/>
      <c r="I50" s="266"/>
      <c r="J50" s="267"/>
      <c r="K50" s="266"/>
      <c r="L50" s="267">
        <v>427.46</v>
      </c>
      <c r="M50" s="266"/>
      <c r="N50" s="268">
        <v>8335</v>
      </c>
      <c r="V50" s="254"/>
      <c r="W50" s="260"/>
      <c r="AA50" s="228" t="s">
        <v>523</v>
      </c>
    </row>
    <row r="51" spans="1:29" s="225" customFormat="1" ht="33.75" x14ac:dyDescent="0.2">
      <c r="A51" s="265"/>
      <c r="B51" s="264" t="s">
        <v>531</v>
      </c>
      <c r="C51" s="520" t="s">
        <v>532</v>
      </c>
      <c r="D51" s="520"/>
      <c r="E51" s="520"/>
      <c r="F51" s="266" t="s">
        <v>524</v>
      </c>
      <c r="G51" s="307">
        <v>103</v>
      </c>
      <c r="H51" s="266"/>
      <c r="I51" s="307">
        <v>103</v>
      </c>
      <c r="J51" s="267"/>
      <c r="K51" s="266"/>
      <c r="L51" s="267">
        <v>440.28</v>
      </c>
      <c r="M51" s="266"/>
      <c r="N51" s="268">
        <v>8585</v>
      </c>
      <c r="V51" s="254"/>
      <c r="W51" s="260"/>
      <c r="AA51" s="228" t="s">
        <v>532</v>
      </c>
    </row>
    <row r="52" spans="1:29" s="225" customFormat="1" ht="33.75" x14ac:dyDescent="0.2">
      <c r="A52" s="265"/>
      <c r="B52" s="264" t="s">
        <v>534</v>
      </c>
      <c r="C52" s="520" t="s">
        <v>535</v>
      </c>
      <c r="D52" s="520"/>
      <c r="E52" s="520"/>
      <c r="F52" s="266" t="s">
        <v>524</v>
      </c>
      <c r="G52" s="307">
        <v>60</v>
      </c>
      <c r="H52" s="266"/>
      <c r="I52" s="307">
        <v>60</v>
      </c>
      <c r="J52" s="267"/>
      <c r="K52" s="266"/>
      <c r="L52" s="267">
        <v>256.48</v>
      </c>
      <c r="M52" s="266"/>
      <c r="N52" s="268">
        <v>5001</v>
      </c>
      <c r="V52" s="254"/>
      <c r="W52" s="260"/>
      <c r="AA52" s="228" t="s">
        <v>535</v>
      </c>
    </row>
    <row r="53" spans="1:29" s="225" customFormat="1" ht="12" x14ac:dyDescent="0.2">
      <c r="A53" s="272"/>
      <c r="B53" s="273"/>
      <c r="C53" s="522" t="s">
        <v>526</v>
      </c>
      <c r="D53" s="522"/>
      <c r="E53" s="522"/>
      <c r="F53" s="257"/>
      <c r="G53" s="257"/>
      <c r="H53" s="257"/>
      <c r="I53" s="257"/>
      <c r="J53" s="258"/>
      <c r="K53" s="257"/>
      <c r="L53" s="258">
        <v>2563.56</v>
      </c>
      <c r="M53" s="269"/>
      <c r="N53" s="259">
        <v>30103</v>
      </c>
      <c r="V53" s="254"/>
      <c r="W53" s="260"/>
      <c r="AC53" s="260" t="s">
        <v>526</v>
      </c>
    </row>
    <row r="54" spans="1:29" s="225" customFormat="1" ht="45" x14ac:dyDescent="0.2">
      <c r="A54" s="302">
        <v>2</v>
      </c>
      <c r="B54" s="256" t="s">
        <v>668</v>
      </c>
      <c r="C54" s="522" t="s">
        <v>669</v>
      </c>
      <c r="D54" s="522"/>
      <c r="E54" s="522"/>
      <c r="F54" s="257" t="s">
        <v>666</v>
      </c>
      <c r="G54" s="257"/>
      <c r="H54" s="257"/>
      <c r="I54" s="303">
        <v>15</v>
      </c>
      <c r="J54" s="258"/>
      <c r="K54" s="257"/>
      <c r="L54" s="258"/>
      <c r="M54" s="257"/>
      <c r="N54" s="259"/>
      <c r="V54" s="254"/>
      <c r="W54" s="260" t="s">
        <v>669</v>
      </c>
      <c r="AC54" s="260"/>
    </row>
    <row r="55" spans="1:29" s="225" customFormat="1" ht="12" x14ac:dyDescent="0.2">
      <c r="A55" s="261"/>
      <c r="B55" s="262"/>
      <c r="C55" s="520" t="s">
        <v>670</v>
      </c>
      <c r="D55" s="520"/>
      <c r="E55" s="520"/>
      <c r="F55" s="520"/>
      <c r="G55" s="520"/>
      <c r="H55" s="520"/>
      <c r="I55" s="520"/>
      <c r="J55" s="520"/>
      <c r="K55" s="520"/>
      <c r="L55" s="520"/>
      <c r="M55" s="520"/>
      <c r="N55" s="526"/>
      <c r="V55" s="254"/>
      <c r="W55" s="260"/>
      <c r="X55" s="228" t="s">
        <v>670</v>
      </c>
      <c r="AC55" s="260"/>
    </row>
    <row r="56" spans="1:29" s="225" customFormat="1" ht="33.75" x14ac:dyDescent="0.2">
      <c r="A56" s="263"/>
      <c r="B56" s="264" t="s">
        <v>513</v>
      </c>
      <c r="C56" s="520" t="s">
        <v>514</v>
      </c>
      <c r="D56" s="520"/>
      <c r="E56" s="520"/>
      <c r="F56" s="520"/>
      <c r="G56" s="520"/>
      <c r="H56" s="520"/>
      <c r="I56" s="520"/>
      <c r="J56" s="520"/>
      <c r="K56" s="520"/>
      <c r="L56" s="520"/>
      <c r="M56" s="520"/>
      <c r="N56" s="526"/>
      <c r="V56" s="254"/>
      <c r="W56" s="260"/>
      <c r="Y56" s="228" t="s">
        <v>514</v>
      </c>
      <c r="AC56" s="260"/>
    </row>
    <row r="57" spans="1:29" s="225" customFormat="1" ht="22.5" x14ac:dyDescent="0.2">
      <c r="A57" s="263"/>
      <c r="B57" s="264" t="s">
        <v>515</v>
      </c>
      <c r="C57" s="520" t="s">
        <v>516</v>
      </c>
      <c r="D57" s="520"/>
      <c r="E57" s="520"/>
      <c r="F57" s="520"/>
      <c r="G57" s="520"/>
      <c r="H57" s="520"/>
      <c r="I57" s="520"/>
      <c r="J57" s="520"/>
      <c r="K57" s="520"/>
      <c r="L57" s="520"/>
      <c r="M57" s="520"/>
      <c r="N57" s="526"/>
      <c r="V57" s="254"/>
      <c r="W57" s="260"/>
      <c r="Y57" s="228" t="s">
        <v>516</v>
      </c>
      <c r="AC57" s="260"/>
    </row>
    <row r="58" spans="1:29" s="225" customFormat="1" ht="12" x14ac:dyDescent="0.2">
      <c r="A58" s="265"/>
      <c r="B58" s="304">
        <v>1</v>
      </c>
      <c r="C58" s="520" t="s">
        <v>517</v>
      </c>
      <c r="D58" s="520"/>
      <c r="E58" s="520"/>
      <c r="F58" s="266"/>
      <c r="G58" s="266"/>
      <c r="H58" s="266"/>
      <c r="I58" s="266"/>
      <c r="J58" s="267">
        <v>2.58</v>
      </c>
      <c r="K58" s="305">
        <v>1.38</v>
      </c>
      <c r="L58" s="267">
        <v>53.41</v>
      </c>
      <c r="M58" s="306">
        <v>19.5</v>
      </c>
      <c r="N58" s="268">
        <v>1041</v>
      </c>
      <c r="V58" s="254"/>
      <c r="W58" s="260"/>
      <c r="Z58" s="228" t="s">
        <v>517</v>
      </c>
      <c r="AC58" s="260"/>
    </row>
    <row r="59" spans="1:29" s="225" customFormat="1" ht="12" x14ac:dyDescent="0.2">
      <c r="A59" s="265"/>
      <c r="B59" s="304">
        <v>2</v>
      </c>
      <c r="C59" s="520" t="s">
        <v>527</v>
      </c>
      <c r="D59" s="520"/>
      <c r="E59" s="520"/>
      <c r="F59" s="266"/>
      <c r="G59" s="266"/>
      <c r="H59" s="266"/>
      <c r="I59" s="266"/>
      <c r="J59" s="267">
        <v>12.81</v>
      </c>
      <c r="K59" s="305">
        <v>1.38</v>
      </c>
      <c r="L59" s="267">
        <v>265.17</v>
      </c>
      <c r="M59" s="305">
        <v>7.87</v>
      </c>
      <c r="N59" s="268">
        <v>2087</v>
      </c>
      <c r="V59" s="254"/>
      <c r="W59" s="260"/>
      <c r="Z59" s="228" t="s">
        <v>527</v>
      </c>
      <c r="AC59" s="260"/>
    </row>
    <row r="60" spans="1:29" s="225" customFormat="1" ht="12" x14ac:dyDescent="0.2">
      <c r="A60" s="265"/>
      <c r="B60" s="304">
        <v>3</v>
      </c>
      <c r="C60" s="520" t="s">
        <v>528</v>
      </c>
      <c r="D60" s="520"/>
      <c r="E60" s="520"/>
      <c r="F60" s="266"/>
      <c r="G60" s="266"/>
      <c r="H60" s="266"/>
      <c r="I60" s="266"/>
      <c r="J60" s="267">
        <v>2.29</v>
      </c>
      <c r="K60" s="305">
        <v>1.38</v>
      </c>
      <c r="L60" s="267">
        <v>47.4</v>
      </c>
      <c r="M60" s="306">
        <v>19.5</v>
      </c>
      <c r="N60" s="268">
        <v>924</v>
      </c>
      <c r="V60" s="254"/>
      <c r="W60" s="260"/>
      <c r="Z60" s="228" t="s">
        <v>528</v>
      </c>
      <c r="AC60" s="260"/>
    </row>
    <row r="61" spans="1:29" s="225" customFormat="1" ht="12" x14ac:dyDescent="0.2">
      <c r="A61" s="265"/>
      <c r="B61" s="264"/>
      <c r="C61" s="520" t="s">
        <v>520</v>
      </c>
      <c r="D61" s="520"/>
      <c r="E61" s="520"/>
      <c r="F61" s="266" t="s">
        <v>521</v>
      </c>
      <c r="G61" s="305">
        <v>0.25</v>
      </c>
      <c r="H61" s="305">
        <v>1.38</v>
      </c>
      <c r="I61" s="308">
        <v>5.1749999999999998</v>
      </c>
      <c r="J61" s="267"/>
      <c r="K61" s="266"/>
      <c r="L61" s="267"/>
      <c r="M61" s="266"/>
      <c r="N61" s="268"/>
      <c r="V61" s="254"/>
      <c r="W61" s="260"/>
      <c r="AA61" s="228" t="s">
        <v>520</v>
      </c>
      <c r="AC61" s="260"/>
    </row>
    <row r="62" spans="1:29" s="225" customFormat="1" ht="12" x14ac:dyDescent="0.2">
      <c r="A62" s="265"/>
      <c r="B62" s="264"/>
      <c r="C62" s="520" t="s">
        <v>530</v>
      </c>
      <c r="D62" s="520"/>
      <c r="E62" s="520"/>
      <c r="F62" s="266" t="s">
        <v>521</v>
      </c>
      <c r="G62" s="305">
        <v>0.14000000000000001</v>
      </c>
      <c r="H62" s="305">
        <v>1.38</v>
      </c>
      <c r="I62" s="308">
        <v>2.8980000000000001</v>
      </c>
      <c r="J62" s="267"/>
      <c r="K62" s="266"/>
      <c r="L62" s="267"/>
      <c r="M62" s="266"/>
      <c r="N62" s="268"/>
      <c r="V62" s="254"/>
      <c r="W62" s="260"/>
      <c r="AA62" s="228" t="s">
        <v>530</v>
      </c>
      <c r="AC62" s="260"/>
    </row>
    <row r="63" spans="1:29" s="225" customFormat="1" ht="12" x14ac:dyDescent="0.2">
      <c r="A63" s="265"/>
      <c r="B63" s="264"/>
      <c r="C63" s="527" t="s">
        <v>522</v>
      </c>
      <c r="D63" s="527"/>
      <c r="E63" s="527"/>
      <c r="F63" s="269"/>
      <c r="G63" s="269"/>
      <c r="H63" s="269"/>
      <c r="I63" s="269"/>
      <c r="J63" s="270">
        <v>15.39</v>
      </c>
      <c r="K63" s="269"/>
      <c r="L63" s="270">
        <v>318.58</v>
      </c>
      <c r="M63" s="269"/>
      <c r="N63" s="271"/>
      <c r="V63" s="254"/>
      <c r="W63" s="260"/>
      <c r="AB63" s="228" t="s">
        <v>522</v>
      </c>
      <c r="AC63" s="260"/>
    </row>
    <row r="64" spans="1:29" s="225" customFormat="1" ht="12" x14ac:dyDescent="0.2">
      <c r="A64" s="265"/>
      <c r="B64" s="264"/>
      <c r="C64" s="520" t="s">
        <v>523</v>
      </c>
      <c r="D64" s="520"/>
      <c r="E64" s="520"/>
      <c r="F64" s="266"/>
      <c r="G64" s="266"/>
      <c r="H64" s="266"/>
      <c r="I64" s="266"/>
      <c r="J64" s="267"/>
      <c r="K64" s="266"/>
      <c r="L64" s="267">
        <v>100.81</v>
      </c>
      <c r="M64" s="266"/>
      <c r="N64" s="268">
        <v>1965</v>
      </c>
      <c r="V64" s="254"/>
      <c r="W64" s="260"/>
      <c r="AA64" s="228" t="s">
        <v>523</v>
      </c>
      <c r="AC64" s="260"/>
    </row>
    <row r="65" spans="1:29" s="225" customFormat="1" ht="33.75" x14ac:dyDescent="0.2">
      <c r="A65" s="265"/>
      <c r="B65" s="264" t="s">
        <v>531</v>
      </c>
      <c r="C65" s="520" t="s">
        <v>532</v>
      </c>
      <c r="D65" s="520"/>
      <c r="E65" s="520"/>
      <c r="F65" s="266" t="s">
        <v>524</v>
      </c>
      <c r="G65" s="307">
        <v>103</v>
      </c>
      <c r="H65" s="266"/>
      <c r="I65" s="307">
        <v>103</v>
      </c>
      <c r="J65" s="267"/>
      <c r="K65" s="266"/>
      <c r="L65" s="267">
        <v>103.83</v>
      </c>
      <c r="M65" s="266"/>
      <c r="N65" s="268">
        <v>2024</v>
      </c>
      <c r="V65" s="254"/>
      <c r="W65" s="260"/>
      <c r="AA65" s="228" t="s">
        <v>532</v>
      </c>
      <c r="AC65" s="260"/>
    </row>
    <row r="66" spans="1:29" s="225" customFormat="1" ht="33.75" x14ac:dyDescent="0.2">
      <c r="A66" s="265"/>
      <c r="B66" s="264" t="s">
        <v>534</v>
      </c>
      <c r="C66" s="520" t="s">
        <v>535</v>
      </c>
      <c r="D66" s="520"/>
      <c r="E66" s="520"/>
      <c r="F66" s="266" t="s">
        <v>524</v>
      </c>
      <c r="G66" s="307">
        <v>60</v>
      </c>
      <c r="H66" s="266"/>
      <c r="I66" s="307">
        <v>60</v>
      </c>
      <c r="J66" s="267"/>
      <c r="K66" s="266"/>
      <c r="L66" s="267">
        <v>60.49</v>
      </c>
      <c r="M66" s="266"/>
      <c r="N66" s="268">
        <v>1179</v>
      </c>
      <c r="V66" s="254"/>
      <c r="W66" s="260"/>
      <c r="AA66" s="228" t="s">
        <v>535</v>
      </c>
      <c r="AC66" s="260"/>
    </row>
    <row r="67" spans="1:29" s="225" customFormat="1" ht="12" x14ac:dyDescent="0.2">
      <c r="A67" s="272"/>
      <c r="B67" s="273"/>
      <c r="C67" s="522" t="s">
        <v>526</v>
      </c>
      <c r="D67" s="522"/>
      <c r="E67" s="522"/>
      <c r="F67" s="257"/>
      <c r="G67" s="257"/>
      <c r="H67" s="257"/>
      <c r="I67" s="257"/>
      <c r="J67" s="258"/>
      <c r="K67" s="257"/>
      <c r="L67" s="258">
        <v>482.9</v>
      </c>
      <c r="M67" s="269"/>
      <c r="N67" s="259">
        <v>6331</v>
      </c>
      <c r="V67" s="254"/>
      <c r="W67" s="260"/>
      <c r="AC67" s="260" t="s">
        <v>526</v>
      </c>
    </row>
    <row r="68" spans="1:29" s="225" customFormat="1" ht="33.75" x14ac:dyDescent="0.2">
      <c r="A68" s="302">
        <v>3</v>
      </c>
      <c r="B68" s="256" t="s">
        <v>671</v>
      </c>
      <c r="C68" s="522" t="s">
        <v>672</v>
      </c>
      <c r="D68" s="522"/>
      <c r="E68" s="522"/>
      <c r="F68" s="257" t="s">
        <v>666</v>
      </c>
      <c r="G68" s="257"/>
      <c r="H68" s="257"/>
      <c r="I68" s="303">
        <v>4</v>
      </c>
      <c r="J68" s="258"/>
      <c r="K68" s="257"/>
      <c r="L68" s="258"/>
      <c r="M68" s="257"/>
      <c r="N68" s="259"/>
      <c r="V68" s="254"/>
      <c r="W68" s="260" t="s">
        <v>672</v>
      </c>
      <c r="AC68" s="260"/>
    </row>
    <row r="69" spans="1:29" s="225" customFormat="1" ht="12" x14ac:dyDescent="0.2">
      <c r="A69" s="261"/>
      <c r="B69" s="262"/>
      <c r="C69" s="520" t="s">
        <v>673</v>
      </c>
      <c r="D69" s="520"/>
      <c r="E69" s="520"/>
      <c r="F69" s="520"/>
      <c r="G69" s="520"/>
      <c r="H69" s="520"/>
      <c r="I69" s="520"/>
      <c r="J69" s="520"/>
      <c r="K69" s="520"/>
      <c r="L69" s="520"/>
      <c r="M69" s="520"/>
      <c r="N69" s="526"/>
      <c r="V69" s="254"/>
      <c r="W69" s="260"/>
      <c r="X69" s="228" t="s">
        <v>673</v>
      </c>
      <c r="AC69" s="260"/>
    </row>
    <row r="70" spans="1:29" s="225" customFormat="1" ht="33.75" x14ac:dyDescent="0.2">
      <c r="A70" s="263"/>
      <c r="B70" s="264" t="s">
        <v>513</v>
      </c>
      <c r="C70" s="520" t="s">
        <v>514</v>
      </c>
      <c r="D70" s="520"/>
      <c r="E70" s="520"/>
      <c r="F70" s="520"/>
      <c r="G70" s="520"/>
      <c r="H70" s="520"/>
      <c r="I70" s="520"/>
      <c r="J70" s="520"/>
      <c r="K70" s="520"/>
      <c r="L70" s="520"/>
      <c r="M70" s="520"/>
      <c r="N70" s="526"/>
      <c r="V70" s="254"/>
      <c r="W70" s="260"/>
      <c r="Y70" s="228" t="s">
        <v>514</v>
      </c>
      <c r="AC70" s="260"/>
    </row>
    <row r="71" spans="1:29" s="225" customFormat="1" ht="22.5" x14ac:dyDescent="0.2">
      <c r="A71" s="263"/>
      <c r="B71" s="264" t="s">
        <v>515</v>
      </c>
      <c r="C71" s="520" t="s">
        <v>516</v>
      </c>
      <c r="D71" s="520"/>
      <c r="E71" s="520"/>
      <c r="F71" s="520"/>
      <c r="G71" s="520"/>
      <c r="H71" s="520"/>
      <c r="I71" s="520"/>
      <c r="J71" s="520"/>
      <c r="K71" s="520"/>
      <c r="L71" s="520"/>
      <c r="M71" s="520"/>
      <c r="N71" s="526"/>
      <c r="V71" s="254"/>
      <c r="W71" s="260"/>
      <c r="Y71" s="228" t="s">
        <v>516</v>
      </c>
      <c r="AC71" s="260"/>
    </row>
    <row r="72" spans="1:29" s="225" customFormat="1" ht="12" x14ac:dyDescent="0.2">
      <c r="A72" s="265"/>
      <c r="B72" s="304">
        <v>1</v>
      </c>
      <c r="C72" s="520" t="s">
        <v>517</v>
      </c>
      <c r="D72" s="520"/>
      <c r="E72" s="520"/>
      <c r="F72" s="266"/>
      <c r="G72" s="266"/>
      <c r="H72" s="266"/>
      <c r="I72" s="266"/>
      <c r="J72" s="267">
        <v>3.1</v>
      </c>
      <c r="K72" s="305">
        <v>1.38</v>
      </c>
      <c r="L72" s="267">
        <v>17.11</v>
      </c>
      <c r="M72" s="306">
        <v>19.5</v>
      </c>
      <c r="N72" s="268">
        <v>334</v>
      </c>
      <c r="V72" s="254"/>
      <c r="W72" s="260"/>
      <c r="Z72" s="228" t="s">
        <v>517</v>
      </c>
      <c r="AC72" s="260"/>
    </row>
    <row r="73" spans="1:29" s="225" customFormat="1" ht="12" x14ac:dyDescent="0.2">
      <c r="A73" s="265"/>
      <c r="B73" s="304">
        <v>2</v>
      </c>
      <c r="C73" s="520" t="s">
        <v>527</v>
      </c>
      <c r="D73" s="520"/>
      <c r="E73" s="520"/>
      <c r="F73" s="266"/>
      <c r="G73" s="266"/>
      <c r="H73" s="266"/>
      <c r="I73" s="266"/>
      <c r="J73" s="267">
        <v>14.64</v>
      </c>
      <c r="K73" s="305">
        <v>1.38</v>
      </c>
      <c r="L73" s="267">
        <v>80.81</v>
      </c>
      <c r="M73" s="305">
        <v>7.87</v>
      </c>
      <c r="N73" s="268">
        <v>636</v>
      </c>
      <c r="V73" s="254"/>
      <c r="W73" s="260"/>
      <c r="Z73" s="228" t="s">
        <v>527</v>
      </c>
      <c r="AC73" s="260"/>
    </row>
    <row r="74" spans="1:29" s="225" customFormat="1" ht="12" x14ac:dyDescent="0.2">
      <c r="A74" s="265"/>
      <c r="B74" s="304">
        <v>3</v>
      </c>
      <c r="C74" s="520" t="s">
        <v>528</v>
      </c>
      <c r="D74" s="520"/>
      <c r="E74" s="520"/>
      <c r="F74" s="266"/>
      <c r="G74" s="266"/>
      <c r="H74" s="266"/>
      <c r="I74" s="266"/>
      <c r="J74" s="267">
        <v>2.61</v>
      </c>
      <c r="K74" s="305">
        <v>1.38</v>
      </c>
      <c r="L74" s="267">
        <v>14.41</v>
      </c>
      <c r="M74" s="306">
        <v>19.5</v>
      </c>
      <c r="N74" s="268">
        <v>281</v>
      </c>
      <c r="V74" s="254"/>
      <c r="W74" s="260"/>
      <c r="Z74" s="228" t="s">
        <v>528</v>
      </c>
      <c r="AC74" s="260"/>
    </row>
    <row r="75" spans="1:29" s="225" customFormat="1" ht="12" x14ac:dyDescent="0.2">
      <c r="A75" s="265"/>
      <c r="B75" s="264"/>
      <c r="C75" s="520" t="s">
        <v>520</v>
      </c>
      <c r="D75" s="520"/>
      <c r="E75" s="520"/>
      <c r="F75" s="266" t="s">
        <v>521</v>
      </c>
      <c r="G75" s="306">
        <v>0.3</v>
      </c>
      <c r="H75" s="305">
        <v>1.38</v>
      </c>
      <c r="I75" s="308">
        <v>1.6559999999999999</v>
      </c>
      <c r="J75" s="267"/>
      <c r="K75" s="266"/>
      <c r="L75" s="267"/>
      <c r="M75" s="266"/>
      <c r="N75" s="268"/>
      <c r="V75" s="254"/>
      <c r="W75" s="260"/>
      <c r="AA75" s="228" t="s">
        <v>520</v>
      </c>
      <c r="AC75" s="260"/>
    </row>
    <row r="76" spans="1:29" s="225" customFormat="1" ht="12" x14ac:dyDescent="0.2">
      <c r="A76" s="265"/>
      <c r="B76" s="264"/>
      <c r="C76" s="520" t="s">
        <v>530</v>
      </c>
      <c r="D76" s="520"/>
      <c r="E76" s="520"/>
      <c r="F76" s="266" t="s">
        <v>521</v>
      </c>
      <c r="G76" s="305">
        <v>0.16</v>
      </c>
      <c r="H76" s="305">
        <v>1.38</v>
      </c>
      <c r="I76" s="309">
        <v>0.88319999999999999</v>
      </c>
      <c r="J76" s="267"/>
      <c r="K76" s="266"/>
      <c r="L76" s="267"/>
      <c r="M76" s="266"/>
      <c r="N76" s="268"/>
      <c r="V76" s="254"/>
      <c r="W76" s="260"/>
      <c r="AA76" s="228" t="s">
        <v>530</v>
      </c>
      <c r="AC76" s="260"/>
    </row>
    <row r="77" spans="1:29" s="225" customFormat="1" ht="12" x14ac:dyDescent="0.2">
      <c r="A77" s="265"/>
      <c r="B77" s="264"/>
      <c r="C77" s="527" t="s">
        <v>522</v>
      </c>
      <c r="D77" s="527"/>
      <c r="E77" s="527"/>
      <c r="F77" s="269"/>
      <c r="G77" s="269"/>
      <c r="H77" s="269"/>
      <c r="I77" s="269"/>
      <c r="J77" s="270">
        <v>17.739999999999998</v>
      </c>
      <c r="K77" s="269"/>
      <c r="L77" s="270">
        <v>97.92</v>
      </c>
      <c r="M77" s="269"/>
      <c r="N77" s="271"/>
      <c r="V77" s="254"/>
      <c r="W77" s="260"/>
      <c r="AB77" s="228" t="s">
        <v>522</v>
      </c>
      <c r="AC77" s="260"/>
    </row>
    <row r="78" spans="1:29" s="225" customFormat="1" ht="12" x14ac:dyDescent="0.2">
      <c r="A78" s="265"/>
      <c r="B78" s="264"/>
      <c r="C78" s="520" t="s">
        <v>523</v>
      </c>
      <c r="D78" s="520"/>
      <c r="E78" s="520"/>
      <c r="F78" s="266"/>
      <c r="G78" s="266"/>
      <c r="H78" s="266"/>
      <c r="I78" s="266"/>
      <c r="J78" s="267"/>
      <c r="K78" s="266"/>
      <c r="L78" s="267">
        <v>31.52</v>
      </c>
      <c r="M78" s="266"/>
      <c r="N78" s="268">
        <v>615</v>
      </c>
      <c r="V78" s="254"/>
      <c r="W78" s="260"/>
      <c r="AA78" s="228" t="s">
        <v>523</v>
      </c>
      <c r="AC78" s="260"/>
    </row>
    <row r="79" spans="1:29" s="225" customFormat="1" ht="33.75" x14ac:dyDescent="0.2">
      <c r="A79" s="265"/>
      <c r="B79" s="264" t="s">
        <v>531</v>
      </c>
      <c r="C79" s="520" t="s">
        <v>532</v>
      </c>
      <c r="D79" s="520"/>
      <c r="E79" s="520"/>
      <c r="F79" s="266" t="s">
        <v>524</v>
      </c>
      <c r="G79" s="307">
        <v>103</v>
      </c>
      <c r="H79" s="266"/>
      <c r="I79" s="307">
        <v>103</v>
      </c>
      <c r="J79" s="267"/>
      <c r="K79" s="266"/>
      <c r="L79" s="267">
        <v>32.47</v>
      </c>
      <c r="M79" s="266"/>
      <c r="N79" s="268">
        <v>633</v>
      </c>
      <c r="V79" s="254"/>
      <c r="W79" s="260"/>
      <c r="AA79" s="228" t="s">
        <v>532</v>
      </c>
      <c r="AC79" s="260"/>
    </row>
    <row r="80" spans="1:29" s="225" customFormat="1" ht="33.75" x14ac:dyDescent="0.2">
      <c r="A80" s="265"/>
      <c r="B80" s="264" t="s">
        <v>534</v>
      </c>
      <c r="C80" s="520" t="s">
        <v>535</v>
      </c>
      <c r="D80" s="520"/>
      <c r="E80" s="520"/>
      <c r="F80" s="266" t="s">
        <v>524</v>
      </c>
      <c r="G80" s="307">
        <v>60</v>
      </c>
      <c r="H80" s="266"/>
      <c r="I80" s="307">
        <v>60</v>
      </c>
      <c r="J80" s="267"/>
      <c r="K80" s="266"/>
      <c r="L80" s="267">
        <v>18.91</v>
      </c>
      <c r="M80" s="266"/>
      <c r="N80" s="268">
        <v>369</v>
      </c>
      <c r="V80" s="254"/>
      <c r="W80" s="260"/>
      <c r="AA80" s="228" t="s">
        <v>535</v>
      </c>
      <c r="AC80" s="260"/>
    </row>
    <row r="81" spans="1:29" s="225" customFormat="1" ht="12" x14ac:dyDescent="0.2">
      <c r="A81" s="272"/>
      <c r="B81" s="273"/>
      <c r="C81" s="522" t="s">
        <v>526</v>
      </c>
      <c r="D81" s="522"/>
      <c r="E81" s="522"/>
      <c r="F81" s="257"/>
      <c r="G81" s="257"/>
      <c r="H81" s="257"/>
      <c r="I81" s="257"/>
      <c r="J81" s="258"/>
      <c r="K81" s="257"/>
      <c r="L81" s="258">
        <v>149.30000000000001</v>
      </c>
      <c r="M81" s="269"/>
      <c r="N81" s="259">
        <v>1972</v>
      </c>
      <c r="V81" s="254"/>
      <c r="W81" s="260"/>
      <c r="AC81" s="260" t="s">
        <v>526</v>
      </c>
    </row>
    <row r="82" spans="1:29" s="225" customFormat="1" ht="45" x14ac:dyDescent="0.2">
      <c r="A82" s="302">
        <v>4</v>
      </c>
      <c r="B82" s="256" t="s">
        <v>674</v>
      </c>
      <c r="C82" s="522" t="s">
        <v>675</v>
      </c>
      <c r="D82" s="522"/>
      <c r="E82" s="522"/>
      <c r="F82" s="257" t="s">
        <v>666</v>
      </c>
      <c r="G82" s="257"/>
      <c r="H82" s="257"/>
      <c r="I82" s="303">
        <v>15</v>
      </c>
      <c r="J82" s="258"/>
      <c r="K82" s="257"/>
      <c r="L82" s="258"/>
      <c r="M82" s="257"/>
      <c r="N82" s="259"/>
      <c r="V82" s="254"/>
      <c r="W82" s="260" t="s">
        <v>675</v>
      </c>
      <c r="AC82" s="260"/>
    </row>
    <row r="83" spans="1:29" s="225" customFormat="1" ht="12" x14ac:dyDescent="0.2">
      <c r="A83" s="261"/>
      <c r="B83" s="262"/>
      <c r="C83" s="520" t="s">
        <v>670</v>
      </c>
      <c r="D83" s="520"/>
      <c r="E83" s="520"/>
      <c r="F83" s="520"/>
      <c r="G83" s="520"/>
      <c r="H83" s="520"/>
      <c r="I83" s="520"/>
      <c r="J83" s="520"/>
      <c r="K83" s="520"/>
      <c r="L83" s="520"/>
      <c r="M83" s="520"/>
      <c r="N83" s="526"/>
      <c r="V83" s="254"/>
      <c r="W83" s="260"/>
      <c r="X83" s="228" t="s">
        <v>670</v>
      </c>
      <c r="AC83" s="260"/>
    </row>
    <row r="84" spans="1:29" s="225" customFormat="1" ht="33.75" x14ac:dyDescent="0.2">
      <c r="A84" s="263"/>
      <c r="B84" s="264" t="s">
        <v>513</v>
      </c>
      <c r="C84" s="520" t="s">
        <v>514</v>
      </c>
      <c r="D84" s="520"/>
      <c r="E84" s="520"/>
      <c r="F84" s="520"/>
      <c r="G84" s="520"/>
      <c r="H84" s="520"/>
      <c r="I84" s="520"/>
      <c r="J84" s="520"/>
      <c r="K84" s="520"/>
      <c r="L84" s="520"/>
      <c r="M84" s="520"/>
      <c r="N84" s="526"/>
      <c r="V84" s="254"/>
      <c r="W84" s="260"/>
      <c r="Y84" s="228" t="s">
        <v>514</v>
      </c>
      <c r="AC84" s="260"/>
    </row>
    <row r="85" spans="1:29" s="225" customFormat="1" ht="22.5" x14ac:dyDescent="0.2">
      <c r="A85" s="263"/>
      <c r="B85" s="264" t="s">
        <v>515</v>
      </c>
      <c r="C85" s="520" t="s">
        <v>516</v>
      </c>
      <c r="D85" s="520"/>
      <c r="E85" s="520"/>
      <c r="F85" s="520"/>
      <c r="G85" s="520"/>
      <c r="H85" s="520"/>
      <c r="I85" s="520"/>
      <c r="J85" s="520"/>
      <c r="K85" s="520"/>
      <c r="L85" s="520"/>
      <c r="M85" s="520"/>
      <c r="N85" s="526"/>
      <c r="V85" s="254"/>
      <c r="W85" s="260"/>
      <c r="Y85" s="228" t="s">
        <v>516</v>
      </c>
      <c r="AC85" s="260"/>
    </row>
    <row r="86" spans="1:29" s="225" customFormat="1" ht="12" x14ac:dyDescent="0.2">
      <c r="A86" s="265"/>
      <c r="B86" s="304">
        <v>1</v>
      </c>
      <c r="C86" s="520" t="s">
        <v>517</v>
      </c>
      <c r="D86" s="520"/>
      <c r="E86" s="520"/>
      <c r="F86" s="266"/>
      <c r="G86" s="266"/>
      <c r="H86" s="266"/>
      <c r="I86" s="266"/>
      <c r="J86" s="267">
        <v>62.27</v>
      </c>
      <c r="K86" s="305">
        <v>1.38</v>
      </c>
      <c r="L86" s="267">
        <v>1288.99</v>
      </c>
      <c r="M86" s="306">
        <v>19.5</v>
      </c>
      <c r="N86" s="268">
        <v>25135</v>
      </c>
      <c r="V86" s="254"/>
      <c r="W86" s="260"/>
      <c r="Z86" s="228" t="s">
        <v>517</v>
      </c>
      <c r="AC86" s="260"/>
    </row>
    <row r="87" spans="1:29" s="225" customFormat="1" ht="12" x14ac:dyDescent="0.2">
      <c r="A87" s="265"/>
      <c r="B87" s="304">
        <v>2</v>
      </c>
      <c r="C87" s="520" t="s">
        <v>527</v>
      </c>
      <c r="D87" s="520"/>
      <c r="E87" s="520"/>
      <c r="F87" s="266"/>
      <c r="G87" s="266"/>
      <c r="H87" s="266"/>
      <c r="I87" s="266"/>
      <c r="J87" s="267">
        <v>124.05</v>
      </c>
      <c r="K87" s="305">
        <v>1.38</v>
      </c>
      <c r="L87" s="267">
        <v>2567.84</v>
      </c>
      <c r="M87" s="305">
        <v>7.87</v>
      </c>
      <c r="N87" s="268">
        <v>20209</v>
      </c>
      <c r="V87" s="254"/>
      <c r="W87" s="260"/>
      <c r="Z87" s="228" t="s">
        <v>527</v>
      </c>
      <c r="AC87" s="260"/>
    </row>
    <row r="88" spans="1:29" s="225" customFormat="1" ht="12" x14ac:dyDescent="0.2">
      <c r="A88" s="265"/>
      <c r="B88" s="304">
        <v>3</v>
      </c>
      <c r="C88" s="520" t="s">
        <v>528</v>
      </c>
      <c r="D88" s="520"/>
      <c r="E88" s="520"/>
      <c r="F88" s="266"/>
      <c r="G88" s="266"/>
      <c r="H88" s="266"/>
      <c r="I88" s="266"/>
      <c r="J88" s="267">
        <v>11.64</v>
      </c>
      <c r="K88" s="305">
        <v>1.38</v>
      </c>
      <c r="L88" s="267">
        <v>240.95</v>
      </c>
      <c r="M88" s="306">
        <v>19.5</v>
      </c>
      <c r="N88" s="268">
        <v>4699</v>
      </c>
      <c r="V88" s="254"/>
      <c r="W88" s="260"/>
      <c r="Z88" s="228" t="s">
        <v>528</v>
      </c>
      <c r="AC88" s="260"/>
    </row>
    <row r="89" spans="1:29" s="225" customFormat="1" ht="12" x14ac:dyDescent="0.2">
      <c r="A89" s="265"/>
      <c r="B89" s="304">
        <v>4</v>
      </c>
      <c r="C89" s="520" t="s">
        <v>529</v>
      </c>
      <c r="D89" s="520"/>
      <c r="E89" s="520"/>
      <c r="F89" s="266"/>
      <c r="G89" s="266"/>
      <c r="H89" s="266"/>
      <c r="I89" s="266"/>
      <c r="J89" s="267">
        <v>74.209999999999994</v>
      </c>
      <c r="K89" s="266"/>
      <c r="L89" s="267">
        <v>121.35</v>
      </c>
      <c r="M89" s="305">
        <v>5.47</v>
      </c>
      <c r="N89" s="268">
        <v>664</v>
      </c>
      <c r="V89" s="254"/>
      <c r="W89" s="260"/>
      <c r="Z89" s="228" t="s">
        <v>529</v>
      </c>
      <c r="AC89" s="260"/>
    </row>
    <row r="90" spans="1:29" s="225" customFormat="1" ht="12" x14ac:dyDescent="0.2">
      <c r="A90" s="265"/>
      <c r="B90" s="264"/>
      <c r="C90" s="520" t="s">
        <v>520</v>
      </c>
      <c r="D90" s="520"/>
      <c r="E90" s="520"/>
      <c r="F90" s="266" t="s">
        <v>521</v>
      </c>
      <c r="G90" s="305">
        <v>5.56</v>
      </c>
      <c r="H90" s="305">
        <v>1.38</v>
      </c>
      <c r="I90" s="308">
        <v>115.092</v>
      </c>
      <c r="J90" s="267"/>
      <c r="K90" s="266"/>
      <c r="L90" s="267"/>
      <c r="M90" s="266"/>
      <c r="N90" s="268"/>
      <c r="V90" s="254"/>
      <c r="W90" s="260"/>
      <c r="AA90" s="228" t="s">
        <v>520</v>
      </c>
      <c r="AC90" s="260"/>
    </row>
    <row r="91" spans="1:29" s="225" customFormat="1" ht="12" x14ac:dyDescent="0.2">
      <c r="A91" s="265"/>
      <c r="B91" s="264"/>
      <c r="C91" s="520" t="s">
        <v>530</v>
      </c>
      <c r="D91" s="520"/>
      <c r="E91" s="520"/>
      <c r="F91" s="266" t="s">
        <v>521</v>
      </c>
      <c r="G91" s="305">
        <v>0.83</v>
      </c>
      <c r="H91" s="305">
        <v>1.38</v>
      </c>
      <c r="I91" s="308">
        <v>17.181000000000001</v>
      </c>
      <c r="J91" s="267"/>
      <c r="K91" s="266"/>
      <c r="L91" s="267"/>
      <c r="M91" s="266"/>
      <c r="N91" s="268"/>
      <c r="V91" s="254"/>
      <c r="W91" s="260"/>
      <c r="AA91" s="228" t="s">
        <v>530</v>
      </c>
      <c r="AC91" s="260"/>
    </row>
    <row r="92" spans="1:29" s="225" customFormat="1" ht="12" x14ac:dyDescent="0.2">
      <c r="A92" s="265"/>
      <c r="B92" s="264"/>
      <c r="C92" s="527" t="s">
        <v>522</v>
      </c>
      <c r="D92" s="527"/>
      <c r="E92" s="527"/>
      <c r="F92" s="269"/>
      <c r="G92" s="269"/>
      <c r="H92" s="269"/>
      <c r="I92" s="269"/>
      <c r="J92" s="270">
        <v>194.41</v>
      </c>
      <c r="K92" s="269"/>
      <c r="L92" s="270">
        <v>3978.18</v>
      </c>
      <c r="M92" s="269"/>
      <c r="N92" s="271"/>
      <c r="V92" s="254"/>
      <c r="W92" s="260"/>
      <c r="AB92" s="228" t="s">
        <v>522</v>
      </c>
      <c r="AC92" s="260"/>
    </row>
    <row r="93" spans="1:29" s="225" customFormat="1" ht="12" x14ac:dyDescent="0.2">
      <c r="A93" s="265"/>
      <c r="B93" s="264"/>
      <c r="C93" s="520" t="s">
        <v>523</v>
      </c>
      <c r="D93" s="520"/>
      <c r="E93" s="520"/>
      <c r="F93" s="266"/>
      <c r="G93" s="266"/>
      <c r="H93" s="266"/>
      <c r="I93" s="266"/>
      <c r="J93" s="267"/>
      <c r="K93" s="266"/>
      <c r="L93" s="267">
        <v>1529.94</v>
      </c>
      <c r="M93" s="266"/>
      <c r="N93" s="268">
        <v>29834</v>
      </c>
      <c r="V93" s="254"/>
      <c r="W93" s="260"/>
      <c r="AA93" s="228" t="s">
        <v>523</v>
      </c>
      <c r="AC93" s="260"/>
    </row>
    <row r="94" spans="1:29" s="225" customFormat="1" ht="33.75" x14ac:dyDescent="0.2">
      <c r="A94" s="265"/>
      <c r="B94" s="264" t="s">
        <v>531</v>
      </c>
      <c r="C94" s="520" t="s">
        <v>532</v>
      </c>
      <c r="D94" s="520"/>
      <c r="E94" s="520"/>
      <c r="F94" s="266" t="s">
        <v>524</v>
      </c>
      <c r="G94" s="307">
        <v>103</v>
      </c>
      <c r="H94" s="266"/>
      <c r="I94" s="307">
        <v>103</v>
      </c>
      <c r="J94" s="267"/>
      <c r="K94" s="266"/>
      <c r="L94" s="267">
        <v>1575.84</v>
      </c>
      <c r="M94" s="266"/>
      <c r="N94" s="268">
        <v>30729</v>
      </c>
      <c r="V94" s="254"/>
      <c r="W94" s="260"/>
      <c r="AA94" s="228" t="s">
        <v>532</v>
      </c>
      <c r="AC94" s="260"/>
    </row>
    <row r="95" spans="1:29" s="225" customFormat="1" ht="33.75" x14ac:dyDescent="0.2">
      <c r="A95" s="265"/>
      <c r="B95" s="264" t="s">
        <v>534</v>
      </c>
      <c r="C95" s="520" t="s">
        <v>535</v>
      </c>
      <c r="D95" s="520"/>
      <c r="E95" s="520"/>
      <c r="F95" s="266" t="s">
        <v>524</v>
      </c>
      <c r="G95" s="307">
        <v>60</v>
      </c>
      <c r="H95" s="266"/>
      <c r="I95" s="307">
        <v>60</v>
      </c>
      <c r="J95" s="267"/>
      <c r="K95" s="266"/>
      <c r="L95" s="267">
        <v>917.96</v>
      </c>
      <c r="M95" s="266"/>
      <c r="N95" s="268">
        <v>17900</v>
      </c>
      <c r="V95" s="254"/>
      <c r="W95" s="260"/>
      <c r="AA95" s="228" t="s">
        <v>535</v>
      </c>
      <c r="AC95" s="260"/>
    </row>
    <row r="96" spans="1:29" s="225" customFormat="1" ht="12" x14ac:dyDescent="0.2">
      <c r="A96" s="272"/>
      <c r="B96" s="273"/>
      <c r="C96" s="522" t="s">
        <v>526</v>
      </c>
      <c r="D96" s="522"/>
      <c r="E96" s="522"/>
      <c r="F96" s="257"/>
      <c r="G96" s="257"/>
      <c r="H96" s="257"/>
      <c r="I96" s="257"/>
      <c r="J96" s="258"/>
      <c r="K96" s="257"/>
      <c r="L96" s="258">
        <v>6471.98</v>
      </c>
      <c r="M96" s="269"/>
      <c r="N96" s="259">
        <v>94637</v>
      </c>
      <c r="V96" s="254"/>
      <c r="W96" s="260"/>
      <c r="AC96" s="260" t="s">
        <v>526</v>
      </c>
    </row>
    <row r="97" spans="1:29" s="225" customFormat="1" ht="45" x14ac:dyDescent="0.2">
      <c r="A97" s="302">
        <v>5</v>
      </c>
      <c r="B97" s="256" t="s">
        <v>676</v>
      </c>
      <c r="C97" s="522" t="s">
        <v>677</v>
      </c>
      <c r="D97" s="522"/>
      <c r="E97" s="522"/>
      <c r="F97" s="257" t="s">
        <v>666</v>
      </c>
      <c r="G97" s="257"/>
      <c r="H97" s="257"/>
      <c r="I97" s="303">
        <v>2</v>
      </c>
      <c r="J97" s="258"/>
      <c r="K97" s="257"/>
      <c r="L97" s="258"/>
      <c r="M97" s="257"/>
      <c r="N97" s="259"/>
      <c r="V97" s="254"/>
      <c r="W97" s="260" t="s">
        <v>677</v>
      </c>
      <c r="AC97" s="260"/>
    </row>
    <row r="98" spans="1:29" s="225" customFormat="1" ht="33.75" x14ac:dyDescent="0.2">
      <c r="A98" s="263"/>
      <c r="B98" s="264" t="s">
        <v>513</v>
      </c>
      <c r="C98" s="520" t="s">
        <v>514</v>
      </c>
      <c r="D98" s="520"/>
      <c r="E98" s="520"/>
      <c r="F98" s="520"/>
      <c r="G98" s="520"/>
      <c r="H98" s="520"/>
      <c r="I98" s="520"/>
      <c r="J98" s="520"/>
      <c r="K98" s="520"/>
      <c r="L98" s="520"/>
      <c r="M98" s="520"/>
      <c r="N98" s="526"/>
      <c r="V98" s="254"/>
      <c r="W98" s="260"/>
      <c r="Y98" s="228" t="s">
        <v>514</v>
      </c>
      <c r="AC98" s="260"/>
    </row>
    <row r="99" spans="1:29" s="225" customFormat="1" ht="22.5" x14ac:dyDescent="0.2">
      <c r="A99" s="263"/>
      <c r="B99" s="264" t="s">
        <v>515</v>
      </c>
      <c r="C99" s="520" t="s">
        <v>516</v>
      </c>
      <c r="D99" s="520"/>
      <c r="E99" s="520"/>
      <c r="F99" s="520"/>
      <c r="G99" s="520"/>
      <c r="H99" s="520"/>
      <c r="I99" s="520"/>
      <c r="J99" s="520"/>
      <c r="K99" s="520"/>
      <c r="L99" s="520"/>
      <c r="M99" s="520"/>
      <c r="N99" s="526"/>
      <c r="V99" s="254"/>
      <c r="W99" s="260"/>
      <c r="Y99" s="228" t="s">
        <v>516</v>
      </c>
      <c r="AC99" s="260"/>
    </row>
    <row r="100" spans="1:29" s="225" customFormat="1" ht="12" x14ac:dyDescent="0.2">
      <c r="A100" s="265"/>
      <c r="B100" s="304">
        <v>1</v>
      </c>
      <c r="C100" s="520" t="s">
        <v>517</v>
      </c>
      <c r="D100" s="520"/>
      <c r="E100" s="520"/>
      <c r="F100" s="266"/>
      <c r="G100" s="266"/>
      <c r="H100" s="266"/>
      <c r="I100" s="266"/>
      <c r="J100" s="267">
        <v>111.78</v>
      </c>
      <c r="K100" s="305">
        <v>1.38</v>
      </c>
      <c r="L100" s="267">
        <v>308.51</v>
      </c>
      <c r="M100" s="306">
        <v>19.5</v>
      </c>
      <c r="N100" s="268">
        <v>6016</v>
      </c>
      <c r="V100" s="254"/>
      <c r="W100" s="260"/>
      <c r="Z100" s="228" t="s">
        <v>517</v>
      </c>
      <c r="AC100" s="260"/>
    </row>
    <row r="101" spans="1:29" s="225" customFormat="1" ht="12" x14ac:dyDescent="0.2">
      <c r="A101" s="265"/>
      <c r="B101" s="304">
        <v>2</v>
      </c>
      <c r="C101" s="520" t="s">
        <v>527</v>
      </c>
      <c r="D101" s="520"/>
      <c r="E101" s="520"/>
      <c r="F101" s="266"/>
      <c r="G101" s="266"/>
      <c r="H101" s="266"/>
      <c r="I101" s="266"/>
      <c r="J101" s="267">
        <v>270.41000000000003</v>
      </c>
      <c r="K101" s="305">
        <v>1.38</v>
      </c>
      <c r="L101" s="267">
        <v>746.33</v>
      </c>
      <c r="M101" s="305">
        <v>7.87</v>
      </c>
      <c r="N101" s="268">
        <v>5874</v>
      </c>
      <c r="V101" s="254"/>
      <c r="W101" s="260"/>
      <c r="Z101" s="228" t="s">
        <v>527</v>
      </c>
      <c r="AC101" s="260"/>
    </row>
    <row r="102" spans="1:29" s="225" customFormat="1" ht="12" x14ac:dyDescent="0.2">
      <c r="A102" s="265"/>
      <c r="B102" s="304">
        <v>3</v>
      </c>
      <c r="C102" s="520" t="s">
        <v>528</v>
      </c>
      <c r="D102" s="520"/>
      <c r="E102" s="520"/>
      <c r="F102" s="266"/>
      <c r="G102" s="266"/>
      <c r="H102" s="266"/>
      <c r="I102" s="266"/>
      <c r="J102" s="267">
        <v>26.5</v>
      </c>
      <c r="K102" s="305">
        <v>1.38</v>
      </c>
      <c r="L102" s="267">
        <v>73.14</v>
      </c>
      <c r="M102" s="306">
        <v>19.5</v>
      </c>
      <c r="N102" s="268">
        <v>1426</v>
      </c>
      <c r="V102" s="254"/>
      <c r="W102" s="260"/>
      <c r="Z102" s="228" t="s">
        <v>528</v>
      </c>
      <c r="AC102" s="260"/>
    </row>
    <row r="103" spans="1:29" s="225" customFormat="1" ht="12" x14ac:dyDescent="0.2">
      <c r="A103" s="265"/>
      <c r="B103" s="304">
        <v>4</v>
      </c>
      <c r="C103" s="520" t="s">
        <v>529</v>
      </c>
      <c r="D103" s="520"/>
      <c r="E103" s="520"/>
      <c r="F103" s="266"/>
      <c r="G103" s="266"/>
      <c r="H103" s="266"/>
      <c r="I103" s="266"/>
      <c r="J103" s="267">
        <v>74.209999999999994</v>
      </c>
      <c r="K103" s="266"/>
      <c r="L103" s="267">
        <v>16.18</v>
      </c>
      <c r="M103" s="305">
        <v>5.47</v>
      </c>
      <c r="N103" s="268">
        <v>89</v>
      </c>
      <c r="V103" s="254"/>
      <c r="W103" s="260"/>
      <c r="Z103" s="228" t="s">
        <v>529</v>
      </c>
      <c r="AC103" s="260"/>
    </row>
    <row r="104" spans="1:29" s="225" customFormat="1" ht="12" x14ac:dyDescent="0.2">
      <c r="A104" s="265"/>
      <c r="B104" s="264"/>
      <c r="C104" s="520" t="s">
        <v>520</v>
      </c>
      <c r="D104" s="520"/>
      <c r="E104" s="520"/>
      <c r="F104" s="266" t="s">
        <v>521</v>
      </c>
      <c r="G104" s="305">
        <v>9.98</v>
      </c>
      <c r="H104" s="305">
        <v>1.38</v>
      </c>
      <c r="I104" s="309">
        <v>27.544799999999999</v>
      </c>
      <c r="J104" s="267"/>
      <c r="K104" s="266"/>
      <c r="L104" s="267"/>
      <c r="M104" s="266"/>
      <c r="N104" s="268"/>
      <c r="V104" s="254"/>
      <c r="W104" s="260"/>
      <c r="AA104" s="228" t="s">
        <v>520</v>
      </c>
      <c r="AC104" s="260"/>
    </row>
    <row r="105" spans="1:29" s="225" customFormat="1" ht="12" x14ac:dyDescent="0.2">
      <c r="A105" s="265"/>
      <c r="B105" s="264"/>
      <c r="C105" s="520" t="s">
        <v>530</v>
      </c>
      <c r="D105" s="520"/>
      <c r="E105" s="520"/>
      <c r="F105" s="266" t="s">
        <v>521</v>
      </c>
      <c r="G105" s="305">
        <v>1.89</v>
      </c>
      <c r="H105" s="305">
        <v>1.38</v>
      </c>
      <c r="I105" s="309">
        <v>5.2164000000000001</v>
      </c>
      <c r="J105" s="267"/>
      <c r="K105" s="266"/>
      <c r="L105" s="267"/>
      <c r="M105" s="266"/>
      <c r="N105" s="268"/>
      <c r="V105" s="254"/>
      <c r="W105" s="260"/>
      <c r="AA105" s="228" t="s">
        <v>530</v>
      </c>
      <c r="AC105" s="260"/>
    </row>
    <row r="106" spans="1:29" s="225" customFormat="1" ht="12" x14ac:dyDescent="0.2">
      <c r="A106" s="265"/>
      <c r="B106" s="264"/>
      <c r="C106" s="527" t="s">
        <v>522</v>
      </c>
      <c r="D106" s="527"/>
      <c r="E106" s="527"/>
      <c r="F106" s="269"/>
      <c r="G106" s="269"/>
      <c r="H106" s="269"/>
      <c r="I106" s="269"/>
      <c r="J106" s="270">
        <v>390.28</v>
      </c>
      <c r="K106" s="269"/>
      <c r="L106" s="270">
        <v>1071.02</v>
      </c>
      <c r="M106" s="269"/>
      <c r="N106" s="271"/>
      <c r="V106" s="254"/>
      <c r="W106" s="260"/>
      <c r="AB106" s="228" t="s">
        <v>522</v>
      </c>
      <c r="AC106" s="260"/>
    </row>
    <row r="107" spans="1:29" s="225" customFormat="1" ht="12" x14ac:dyDescent="0.2">
      <c r="A107" s="265"/>
      <c r="B107" s="264"/>
      <c r="C107" s="520" t="s">
        <v>523</v>
      </c>
      <c r="D107" s="520"/>
      <c r="E107" s="520"/>
      <c r="F107" s="266"/>
      <c r="G107" s="266"/>
      <c r="H107" s="266"/>
      <c r="I107" s="266"/>
      <c r="J107" s="267"/>
      <c r="K107" s="266"/>
      <c r="L107" s="267">
        <v>381.65</v>
      </c>
      <c r="M107" s="266"/>
      <c r="N107" s="268">
        <v>7442</v>
      </c>
      <c r="V107" s="254"/>
      <c r="W107" s="260"/>
      <c r="AA107" s="228" t="s">
        <v>523</v>
      </c>
      <c r="AC107" s="260"/>
    </row>
    <row r="108" spans="1:29" s="225" customFormat="1" ht="33.75" x14ac:dyDescent="0.2">
      <c r="A108" s="265"/>
      <c r="B108" s="264" t="s">
        <v>531</v>
      </c>
      <c r="C108" s="520" t="s">
        <v>532</v>
      </c>
      <c r="D108" s="520"/>
      <c r="E108" s="520"/>
      <c r="F108" s="266" t="s">
        <v>524</v>
      </c>
      <c r="G108" s="307">
        <v>103</v>
      </c>
      <c r="H108" s="266"/>
      <c r="I108" s="307">
        <v>103</v>
      </c>
      <c r="J108" s="267"/>
      <c r="K108" s="266"/>
      <c r="L108" s="267">
        <v>393.1</v>
      </c>
      <c r="M108" s="266"/>
      <c r="N108" s="268">
        <v>7665</v>
      </c>
      <c r="V108" s="254"/>
      <c r="W108" s="260"/>
      <c r="AA108" s="228" t="s">
        <v>532</v>
      </c>
      <c r="AC108" s="260"/>
    </row>
    <row r="109" spans="1:29" s="225" customFormat="1" ht="33.75" x14ac:dyDescent="0.2">
      <c r="A109" s="265"/>
      <c r="B109" s="264" t="s">
        <v>534</v>
      </c>
      <c r="C109" s="520" t="s">
        <v>535</v>
      </c>
      <c r="D109" s="520"/>
      <c r="E109" s="520"/>
      <c r="F109" s="266" t="s">
        <v>524</v>
      </c>
      <c r="G109" s="307">
        <v>60</v>
      </c>
      <c r="H109" s="266"/>
      <c r="I109" s="307">
        <v>60</v>
      </c>
      <c r="J109" s="267"/>
      <c r="K109" s="266"/>
      <c r="L109" s="267">
        <v>228.99</v>
      </c>
      <c r="M109" s="266"/>
      <c r="N109" s="268">
        <v>4465</v>
      </c>
      <c r="V109" s="254"/>
      <c r="W109" s="260"/>
      <c r="AA109" s="228" t="s">
        <v>535</v>
      </c>
      <c r="AC109" s="260"/>
    </row>
    <row r="110" spans="1:29" s="225" customFormat="1" ht="12" x14ac:dyDescent="0.2">
      <c r="A110" s="272"/>
      <c r="B110" s="273"/>
      <c r="C110" s="522" t="s">
        <v>526</v>
      </c>
      <c r="D110" s="522"/>
      <c r="E110" s="522"/>
      <c r="F110" s="257"/>
      <c r="G110" s="257"/>
      <c r="H110" s="257"/>
      <c r="I110" s="257"/>
      <c r="J110" s="258"/>
      <c r="K110" s="257"/>
      <c r="L110" s="258">
        <v>1693.11</v>
      </c>
      <c r="M110" s="269"/>
      <c r="N110" s="259">
        <v>24109</v>
      </c>
      <c r="V110" s="254"/>
      <c r="W110" s="260"/>
      <c r="AC110" s="260" t="s">
        <v>526</v>
      </c>
    </row>
    <row r="111" spans="1:29" s="225" customFormat="1" ht="45" x14ac:dyDescent="0.2">
      <c r="A111" s="302">
        <v>6</v>
      </c>
      <c r="B111" s="256" t="s">
        <v>678</v>
      </c>
      <c r="C111" s="522" t="s">
        <v>679</v>
      </c>
      <c r="D111" s="522"/>
      <c r="E111" s="522"/>
      <c r="F111" s="257" t="s">
        <v>666</v>
      </c>
      <c r="G111" s="257"/>
      <c r="H111" s="257"/>
      <c r="I111" s="303">
        <v>2</v>
      </c>
      <c r="J111" s="258"/>
      <c r="K111" s="257"/>
      <c r="L111" s="258"/>
      <c r="M111" s="257"/>
      <c r="N111" s="259"/>
      <c r="V111" s="254"/>
      <c r="W111" s="260" t="s">
        <v>679</v>
      </c>
      <c r="AC111" s="260"/>
    </row>
    <row r="112" spans="1:29" s="225" customFormat="1" ht="33.75" x14ac:dyDescent="0.2">
      <c r="A112" s="263"/>
      <c r="B112" s="264" t="s">
        <v>513</v>
      </c>
      <c r="C112" s="520" t="s">
        <v>514</v>
      </c>
      <c r="D112" s="520"/>
      <c r="E112" s="520"/>
      <c r="F112" s="520"/>
      <c r="G112" s="520"/>
      <c r="H112" s="520"/>
      <c r="I112" s="520"/>
      <c r="J112" s="520"/>
      <c r="K112" s="520"/>
      <c r="L112" s="520"/>
      <c r="M112" s="520"/>
      <c r="N112" s="526"/>
      <c r="V112" s="254"/>
      <c r="W112" s="260"/>
      <c r="Y112" s="228" t="s">
        <v>514</v>
      </c>
      <c r="AC112" s="260"/>
    </row>
    <row r="113" spans="1:29" s="225" customFormat="1" ht="22.5" x14ac:dyDescent="0.2">
      <c r="A113" s="263"/>
      <c r="B113" s="264" t="s">
        <v>515</v>
      </c>
      <c r="C113" s="520" t="s">
        <v>516</v>
      </c>
      <c r="D113" s="520"/>
      <c r="E113" s="520"/>
      <c r="F113" s="520"/>
      <c r="G113" s="520"/>
      <c r="H113" s="520"/>
      <c r="I113" s="520"/>
      <c r="J113" s="520"/>
      <c r="K113" s="520"/>
      <c r="L113" s="520"/>
      <c r="M113" s="520"/>
      <c r="N113" s="526"/>
      <c r="V113" s="254"/>
      <c r="W113" s="260"/>
      <c r="Y113" s="228" t="s">
        <v>516</v>
      </c>
      <c r="AC113" s="260"/>
    </row>
    <row r="114" spans="1:29" s="225" customFormat="1" ht="12" x14ac:dyDescent="0.2">
      <c r="A114" s="265"/>
      <c r="B114" s="304">
        <v>1</v>
      </c>
      <c r="C114" s="520" t="s">
        <v>517</v>
      </c>
      <c r="D114" s="520"/>
      <c r="E114" s="520"/>
      <c r="F114" s="266"/>
      <c r="G114" s="266"/>
      <c r="H114" s="266"/>
      <c r="I114" s="266"/>
      <c r="J114" s="267">
        <v>169.51</v>
      </c>
      <c r="K114" s="305">
        <v>1.38</v>
      </c>
      <c r="L114" s="267">
        <v>467.85</v>
      </c>
      <c r="M114" s="306">
        <v>19.5</v>
      </c>
      <c r="N114" s="268">
        <v>9123</v>
      </c>
      <c r="V114" s="254"/>
      <c r="W114" s="260"/>
      <c r="Z114" s="228" t="s">
        <v>517</v>
      </c>
      <c r="AC114" s="260"/>
    </row>
    <row r="115" spans="1:29" s="225" customFormat="1" ht="12" x14ac:dyDescent="0.2">
      <c r="A115" s="265"/>
      <c r="B115" s="304">
        <v>2</v>
      </c>
      <c r="C115" s="520" t="s">
        <v>527</v>
      </c>
      <c r="D115" s="520"/>
      <c r="E115" s="520"/>
      <c r="F115" s="266"/>
      <c r="G115" s="266"/>
      <c r="H115" s="266"/>
      <c r="I115" s="266"/>
      <c r="J115" s="267">
        <v>446.32</v>
      </c>
      <c r="K115" s="305">
        <v>1.38</v>
      </c>
      <c r="L115" s="267">
        <v>1231.8399999999999</v>
      </c>
      <c r="M115" s="305">
        <v>7.87</v>
      </c>
      <c r="N115" s="268">
        <v>9695</v>
      </c>
      <c r="V115" s="254"/>
      <c r="W115" s="260"/>
      <c r="Z115" s="228" t="s">
        <v>527</v>
      </c>
      <c r="AC115" s="260"/>
    </row>
    <row r="116" spans="1:29" s="225" customFormat="1" ht="12" x14ac:dyDescent="0.2">
      <c r="A116" s="265"/>
      <c r="B116" s="304">
        <v>3</v>
      </c>
      <c r="C116" s="520" t="s">
        <v>528</v>
      </c>
      <c r="D116" s="520"/>
      <c r="E116" s="520"/>
      <c r="F116" s="266"/>
      <c r="G116" s="266"/>
      <c r="H116" s="266"/>
      <c r="I116" s="266"/>
      <c r="J116" s="267">
        <v>44.3</v>
      </c>
      <c r="K116" s="305">
        <v>1.38</v>
      </c>
      <c r="L116" s="267">
        <v>122.27</v>
      </c>
      <c r="M116" s="306">
        <v>19.5</v>
      </c>
      <c r="N116" s="268">
        <v>2384</v>
      </c>
      <c r="V116" s="254"/>
      <c r="W116" s="260"/>
      <c r="Z116" s="228" t="s">
        <v>528</v>
      </c>
      <c r="AC116" s="260"/>
    </row>
    <row r="117" spans="1:29" s="225" customFormat="1" ht="12" x14ac:dyDescent="0.2">
      <c r="A117" s="265"/>
      <c r="B117" s="304">
        <v>4</v>
      </c>
      <c r="C117" s="520" t="s">
        <v>529</v>
      </c>
      <c r="D117" s="520"/>
      <c r="E117" s="520"/>
      <c r="F117" s="266"/>
      <c r="G117" s="266"/>
      <c r="H117" s="266"/>
      <c r="I117" s="266"/>
      <c r="J117" s="267">
        <v>74.209999999999994</v>
      </c>
      <c r="K117" s="266"/>
      <c r="L117" s="267">
        <v>16.18</v>
      </c>
      <c r="M117" s="305">
        <v>5.47</v>
      </c>
      <c r="N117" s="268">
        <v>89</v>
      </c>
      <c r="V117" s="254"/>
      <c r="W117" s="260"/>
      <c r="Z117" s="228" t="s">
        <v>529</v>
      </c>
      <c r="AC117" s="260"/>
    </row>
    <row r="118" spans="1:29" s="225" customFormat="1" ht="12" x14ac:dyDescent="0.2">
      <c r="A118" s="265"/>
      <c r="B118" s="264"/>
      <c r="C118" s="520" t="s">
        <v>520</v>
      </c>
      <c r="D118" s="520"/>
      <c r="E118" s="520"/>
      <c r="F118" s="266" t="s">
        <v>521</v>
      </c>
      <c r="G118" s="305">
        <v>15.34</v>
      </c>
      <c r="H118" s="305">
        <v>1.38</v>
      </c>
      <c r="I118" s="309">
        <v>42.3384</v>
      </c>
      <c r="J118" s="267"/>
      <c r="K118" s="266"/>
      <c r="L118" s="267"/>
      <c r="M118" s="266"/>
      <c r="N118" s="268"/>
      <c r="V118" s="254"/>
      <c r="W118" s="260"/>
      <c r="AA118" s="228" t="s">
        <v>520</v>
      </c>
      <c r="AC118" s="260"/>
    </row>
    <row r="119" spans="1:29" s="225" customFormat="1" ht="12" x14ac:dyDescent="0.2">
      <c r="A119" s="265"/>
      <c r="B119" s="264"/>
      <c r="C119" s="520" t="s">
        <v>530</v>
      </c>
      <c r="D119" s="520"/>
      <c r="E119" s="520"/>
      <c r="F119" s="266" t="s">
        <v>521</v>
      </c>
      <c r="G119" s="305">
        <v>3.16</v>
      </c>
      <c r="H119" s="305">
        <v>1.38</v>
      </c>
      <c r="I119" s="309">
        <v>8.7216000000000005</v>
      </c>
      <c r="J119" s="267"/>
      <c r="K119" s="266"/>
      <c r="L119" s="267"/>
      <c r="M119" s="266"/>
      <c r="N119" s="268"/>
      <c r="V119" s="254"/>
      <c r="W119" s="260"/>
      <c r="AA119" s="228" t="s">
        <v>530</v>
      </c>
      <c r="AC119" s="260"/>
    </row>
    <row r="120" spans="1:29" s="225" customFormat="1" ht="12" x14ac:dyDescent="0.2">
      <c r="A120" s="265"/>
      <c r="B120" s="264"/>
      <c r="C120" s="527" t="s">
        <v>522</v>
      </c>
      <c r="D120" s="527"/>
      <c r="E120" s="527"/>
      <c r="F120" s="269"/>
      <c r="G120" s="269"/>
      <c r="H120" s="269"/>
      <c r="I120" s="269"/>
      <c r="J120" s="270">
        <v>623.91999999999996</v>
      </c>
      <c r="K120" s="269"/>
      <c r="L120" s="270">
        <v>1715.87</v>
      </c>
      <c r="M120" s="269"/>
      <c r="N120" s="271"/>
      <c r="V120" s="254"/>
      <c r="W120" s="260"/>
      <c r="AB120" s="228" t="s">
        <v>522</v>
      </c>
      <c r="AC120" s="260"/>
    </row>
    <row r="121" spans="1:29" s="225" customFormat="1" ht="12" x14ac:dyDescent="0.2">
      <c r="A121" s="265"/>
      <c r="B121" s="264"/>
      <c r="C121" s="520" t="s">
        <v>523</v>
      </c>
      <c r="D121" s="520"/>
      <c r="E121" s="520"/>
      <c r="F121" s="266"/>
      <c r="G121" s="266"/>
      <c r="H121" s="266"/>
      <c r="I121" s="266"/>
      <c r="J121" s="267"/>
      <c r="K121" s="266"/>
      <c r="L121" s="267">
        <v>590.12</v>
      </c>
      <c r="M121" s="266"/>
      <c r="N121" s="268">
        <v>11507</v>
      </c>
      <c r="V121" s="254"/>
      <c r="W121" s="260"/>
      <c r="AA121" s="228" t="s">
        <v>523</v>
      </c>
      <c r="AC121" s="260"/>
    </row>
    <row r="122" spans="1:29" s="225" customFormat="1" ht="33.75" x14ac:dyDescent="0.2">
      <c r="A122" s="265"/>
      <c r="B122" s="264" t="s">
        <v>531</v>
      </c>
      <c r="C122" s="520" t="s">
        <v>532</v>
      </c>
      <c r="D122" s="520"/>
      <c r="E122" s="520"/>
      <c r="F122" s="266" t="s">
        <v>524</v>
      </c>
      <c r="G122" s="307">
        <v>103</v>
      </c>
      <c r="H122" s="266"/>
      <c r="I122" s="307">
        <v>103</v>
      </c>
      <c r="J122" s="267"/>
      <c r="K122" s="266"/>
      <c r="L122" s="267">
        <v>607.82000000000005</v>
      </c>
      <c r="M122" s="266"/>
      <c r="N122" s="268">
        <v>11852</v>
      </c>
      <c r="V122" s="254"/>
      <c r="W122" s="260"/>
      <c r="AA122" s="228" t="s">
        <v>532</v>
      </c>
      <c r="AC122" s="260"/>
    </row>
    <row r="123" spans="1:29" s="225" customFormat="1" ht="33.75" x14ac:dyDescent="0.2">
      <c r="A123" s="265"/>
      <c r="B123" s="264" t="s">
        <v>534</v>
      </c>
      <c r="C123" s="520" t="s">
        <v>535</v>
      </c>
      <c r="D123" s="520"/>
      <c r="E123" s="520"/>
      <c r="F123" s="266" t="s">
        <v>524</v>
      </c>
      <c r="G123" s="307">
        <v>60</v>
      </c>
      <c r="H123" s="266"/>
      <c r="I123" s="307">
        <v>60</v>
      </c>
      <c r="J123" s="267"/>
      <c r="K123" s="266"/>
      <c r="L123" s="267">
        <v>354.07</v>
      </c>
      <c r="M123" s="266"/>
      <c r="N123" s="268">
        <v>6904</v>
      </c>
      <c r="V123" s="254"/>
      <c r="W123" s="260"/>
      <c r="AA123" s="228" t="s">
        <v>535</v>
      </c>
      <c r="AC123" s="260"/>
    </row>
    <row r="124" spans="1:29" s="225" customFormat="1" ht="12" x14ac:dyDescent="0.2">
      <c r="A124" s="272"/>
      <c r="B124" s="273"/>
      <c r="C124" s="522" t="s">
        <v>526</v>
      </c>
      <c r="D124" s="522"/>
      <c r="E124" s="522"/>
      <c r="F124" s="257"/>
      <c r="G124" s="257"/>
      <c r="H124" s="257"/>
      <c r="I124" s="257"/>
      <c r="J124" s="258"/>
      <c r="K124" s="257"/>
      <c r="L124" s="258">
        <v>2677.76</v>
      </c>
      <c r="M124" s="269"/>
      <c r="N124" s="259">
        <v>37663</v>
      </c>
      <c r="V124" s="254"/>
      <c r="W124" s="260"/>
      <c r="AC124" s="260" t="s">
        <v>526</v>
      </c>
    </row>
    <row r="125" spans="1:29" s="225" customFormat="1" ht="56.25" x14ac:dyDescent="0.2">
      <c r="A125" s="302">
        <v>7</v>
      </c>
      <c r="B125" s="256" t="s">
        <v>680</v>
      </c>
      <c r="C125" s="522" t="s">
        <v>681</v>
      </c>
      <c r="D125" s="522"/>
      <c r="E125" s="522"/>
      <c r="F125" s="257" t="s">
        <v>682</v>
      </c>
      <c r="G125" s="257"/>
      <c r="H125" s="257"/>
      <c r="I125" s="310">
        <v>0.52</v>
      </c>
      <c r="J125" s="258"/>
      <c r="K125" s="257"/>
      <c r="L125" s="258"/>
      <c r="M125" s="257"/>
      <c r="N125" s="259"/>
      <c r="V125" s="254"/>
      <c r="W125" s="260" t="s">
        <v>681</v>
      </c>
      <c r="AC125" s="260"/>
    </row>
    <row r="126" spans="1:29" s="225" customFormat="1" ht="12" x14ac:dyDescent="0.2">
      <c r="A126" s="261"/>
      <c r="B126" s="262"/>
      <c r="C126" s="520" t="s">
        <v>683</v>
      </c>
      <c r="D126" s="520"/>
      <c r="E126" s="520"/>
      <c r="F126" s="520"/>
      <c r="G126" s="520"/>
      <c r="H126" s="520"/>
      <c r="I126" s="520"/>
      <c r="J126" s="520"/>
      <c r="K126" s="520"/>
      <c r="L126" s="520"/>
      <c r="M126" s="520"/>
      <c r="N126" s="526"/>
      <c r="V126" s="254"/>
      <c r="W126" s="260"/>
      <c r="X126" s="228" t="s">
        <v>683</v>
      </c>
      <c r="AC126" s="260"/>
    </row>
    <row r="127" spans="1:29" s="225" customFormat="1" ht="33.75" x14ac:dyDescent="0.2">
      <c r="A127" s="263"/>
      <c r="B127" s="264" t="s">
        <v>513</v>
      </c>
      <c r="C127" s="520" t="s">
        <v>514</v>
      </c>
      <c r="D127" s="520"/>
      <c r="E127" s="520"/>
      <c r="F127" s="520"/>
      <c r="G127" s="520"/>
      <c r="H127" s="520"/>
      <c r="I127" s="520"/>
      <c r="J127" s="520"/>
      <c r="K127" s="520"/>
      <c r="L127" s="520"/>
      <c r="M127" s="520"/>
      <c r="N127" s="526"/>
      <c r="V127" s="254"/>
      <c r="W127" s="260"/>
      <c r="Y127" s="228" t="s">
        <v>514</v>
      </c>
      <c r="AC127" s="260"/>
    </row>
    <row r="128" spans="1:29" s="225" customFormat="1" ht="22.5" x14ac:dyDescent="0.2">
      <c r="A128" s="263"/>
      <c r="B128" s="264" t="s">
        <v>515</v>
      </c>
      <c r="C128" s="520" t="s">
        <v>516</v>
      </c>
      <c r="D128" s="520"/>
      <c r="E128" s="520"/>
      <c r="F128" s="520"/>
      <c r="G128" s="520"/>
      <c r="H128" s="520"/>
      <c r="I128" s="520"/>
      <c r="J128" s="520"/>
      <c r="K128" s="520"/>
      <c r="L128" s="520"/>
      <c r="M128" s="520"/>
      <c r="N128" s="526"/>
      <c r="V128" s="254"/>
      <c r="W128" s="260"/>
      <c r="Y128" s="228" t="s">
        <v>516</v>
      </c>
      <c r="AC128" s="260"/>
    </row>
    <row r="129" spans="1:29" s="225" customFormat="1" ht="12" x14ac:dyDescent="0.2">
      <c r="A129" s="265"/>
      <c r="B129" s="304">
        <v>1</v>
      </c>
      <c r="C129" s="520" t="s">
        <v>517</v>
      </c>
      <c r="D129" s="520"/>
      <c r="E129" s="520"/>
      <c r="F129" s="266"/>
      <c r="G129" s="266"/>
      <c r="H129" s="266"/>
      <c r="I129" s="266"/>
      <c r="J129" s="267">
        <v>688.48</v>
      </c>
      <c r="K129" s="305">
        <v>1.38</v>
      </c>
      <c r="L129" s="267">
        <v>494.05</v>
      </c>
      <c r="M129" s="306">
        <v>19.5</v>
      </c>
      <c r="N129" s="268">
        <v>9634</v>
      </c>
      <c r="V129" s="254"/>
      <c r="W129" s="260"/>
      <c r="Z129" s="228" t="s">
        <v>517</v>
      </c>
      <c r="AC129" s="260"/>
    </row>
    <row r="130" spans="1:29" s="225" customFormat="1" ht="12" x14ac:dyDescent="0.2">
      <c r="A130" s="265"/>
      <c r="B130" s="304">
        <v>2</v>
      </c>
      <c r="C130" s="520" t="s">
        <v>527</v>
      </c>
      <c r="D130" s="520"/>
      <c r="E130" s="520"/>
      <c r="F130" s="266"/>
      <c r="G130" s="266"/>
      <c r="H130" s="266"/>
      <c r="I130" s="266"/>
      <c r="J130" s="267">
        <v>2291.0300000000002</v>
      </c>
      <c r="K130" s="305">
        <v>1.38</v>
      </c>
      <c r="L130" s="267">
        <v>1644.04</v>
      </c>
      <c r="M130" s="305">
        <v>7.87</v>
      </c>
      <c r="N130" s="268">
        <v>12939</v>
      </c>
      <c r="V130" s="254"/>
      <c r="W130" s="260"/>
      <c r="Z130" s="228" t="s">
        <v>527</v>
      </c>
      <c r="AC130" s="260"/>
    </row>
    <row r="131" spans="1:29" s="225" customFormat="1" ht="12" x14ac:dyDescent="0.2">
      <c r="A131" s="265"/>
      <c r="B131" s="304">
        <v>3</v>
      </c>
      <c r="C131" s="520" t="s">
        <v>528</v>
      </c>
      <c r="D131" s="520"/>
      <c r="E131" s="520"/>
      <c r="F131" s="266"/>
      <c r="G131" s="266"/>
      <c r="H131" s="266"/>
      <c r="I131" s="266"/>
      <c r="J131" s="267">
        <v>303.7</v>
      </c>
      <c r="K131" s="305">
        <v>1.38</v>
      </c>
      <c r="L131" s="267">
        <v>217.94</v>
      </c>
      <c r="M131" s="306">
        <v>19.5</v>
      </c>
      <c r="N131" s="268">
        <v>4250</v>
      </c>
      <c r="V131" s="254"/>
      <c r="W131" s="260"/>
      <c r="Z131" s="228" t="s">
        <v>528</v>
      </c>
      <c r="AC131" s="260"/>
    </row>
    <row r="132" spans="1:29" s="225" customFormat="1" ht="12" x14ac:dyDescent="0.2">
      <c r="A132" s="265"/>
      <c r="B132" s="304">
        <v>4</v>
      </c>
      <c r="C132" s="520" t="s">
        <v>529</v>
      </c>
      <c r="D132" s="520"/>
      <c r="E132" s="520"/>
      <c r="F132" s="266"/>
      <c r="G132" s="266"/>
      <c r="H132" s="266"/>
      <c r="I132" s="266"/>
      <c r="J132" s="267">
        <v>345.04</v>
      </c>
      <c r="K132" s="266"/>
      <c r="L132" s="267">
        <v>2.15</v>
      </c>
      <c r="M132" s="305">
        <v>5.47</v>
      </c>
      <c r="N132" s="268">
        <v>12</v>
      </c>
      <c r="V132" s="254"/>
      <c r="W132" s="260"/>
      <c r="Z132" s="228" t="s">
        <v>529</v>
      </c>
      <c r="AC132" s="260"/>
    </row>
    <row r="133" spans="1:29" s="225" customFormat="1" ht="12" x14ac:dyDescent="0.2">
      <c r="A133" s="265"/>
      <c r="B133" s="264"/>
      <c r="C133" s="520" t="s">
        <v>520</v>
      </c>
      <c r="D133" s="520"/>
      <c r="E133" s="520"/>
      <c r="F133" s="266" t="s">
        <v>521</v>
      </c>
      <c r="G133" s="305">
        <v>57.23</v>
      </c>
      <c r="H133" s="305">
        <v>1.38</v>
      </c>
      <c r="I133" s="311">
        <v>41.068247999999997</v>
      </c>
      <c r="J133" s="267"/>
      <c r="K133" s="266"/>
      <c r="L133" s="267"/>
      <c r="M133" s="266"/>
      <c r="N133" s="268"/>
      <c r="V133" s="254"/>
      <c r="W133" s="260"/>
      <c r="AA133" s="228" t="s">
        <v>520</v>
      </c>
      <c r="AC133" s="260"/>
    </row>
    <row r="134" spans="1:29" s="225" customFormat="1" ht="12" x14ac:dyDescent="0.2">
      <c r="A134" s="265"/>
      <c r="B134" s="264"/>
      <c r="C134" s="520" t="s">
        <v>530</v>
      </c>
      <c r="D134" s="520"/>
      <c r="E134" s="520"/>
      <c r="F134" s="266" t="s">
        <v>521</v>
      </c>
      <c r="G134" s="305">
        <v>22.38</v>
      </c>
      <c r="H134" s="305">
        <v>1.38</v>
      </c>
      <c r="I134" s="311">
        <v>16.059888000000001</v>
      </c>
      <c r="J134" s="267"/>
      <c r="K134" s="266"/>
      <c r="L134" s="267"/>
      <c r="M134" s="266"/>
      <c r="N134" s="268"/>
      <c r="V134" s="254"/>
      <c r="W134" s="260"/>
      <c r="AA134" s="228" t="s">
        <v>530</v>
      </c>
      <c r="AC134" s="260"/>
    </row>
    <row r="135" spans="1:29" s="225" customFormat="1" ht="12" x14ac:dyDescent="0.2">
      <c r="A135" s="265"/>
      <c r="B135" s="264"/>
      <c r="C135" s="527" t="s">
        <v>522</v>
      </c>
      <c r="D135" s="527"/>
      <c r="E135" s="527"/>
      <c r="F135" s="269"/>
      <c r="G135" s="269"/>
      <c r="H135" s="269"/>
      <c r="I135" s="269"/>
      <c r="J135" s="270">
        <v>2983.64</v>
      </c>
      <c r="K135" s="269"/>
      <c r="L135" s="270">
        <v>2140.2399999999998</v>
      </c>
      <c r="M135" s="269"/>
      <c r="N135" s="271"/>
      <c r="V135" s="254"/>
      <c r="W135" s="260"/>
      <c r="AB135" s="228" t="s">
        <v>522</v>
      </c>
      <c r="AC135" s="260"/>
    </row>
    <row r="136" spans="1:29" s="225" customFormat="1" ht="12" x14ac:dyDescent="0.2">
      <c r="A136" s="265"/>
      <c r="B136" s="264"/>
      <c r="C136" s="520" t="s">
        <v>523</v>
      </c>
      <c r="D136" s="520"/>
      <c r="E136" s="520"/>
      <c r="F136" s="266"/>
      <c r="G136" s="266"/>
      <c r="H136" s="266"/>
      <c r="I136" s="266"/>
      <c r="J136" s="267"/>
      <c r="K136" s="266"/>
      <c r="L136" s="267">
        <v>711.99</v>
      </c>
      <c r="M136" s="266"/>
      <c r="N136" s="268">
        <v>13884</v>
      </c>
      <c r="V136" s="254"/>
      <c r="W136" s="260"/>
      <c r="AA136" s="228" t="s">
        <v>523</v>
      </c>
      <c r="AC136" s="260"/>
    </row>
    <row r="137" spans="1:29" s="225" customFormat="1" ht="33.75" x14ac:dyDescent="0.2">
      <c r="A137" s="265"/>
      <c r="B137" s="264" t="s">
        <v>531</v>
      </c>
      <c r="C137" s="520" t="s">
        <v>532</v>
      </c>
      <c r="D137" s="520"/>
      <c r="E137" s="520"/>
      <c r="F137" s="266" t="s">
        <v>524</v>
      </c>
      <c r="G137" s="307">
        <v>103</v>
      </c>
      <c r="H137" s="266"/>
      <c r="I137" s="307">
        <v>103</v>
      </c>
      <c r="J137" s="267"/>
      <c r="K137" s="266"/>
      <c r="L137" s="267">
        <v>733.35</v>
      </c>
      <c r="M137" s="266"/>
      <c r="N137" s="268">
        <v>14301</v>
      </c>
      <c r="V137" s="254"/>
      <c r="W137" s="260"/>
      <c r="AA137" s="228" t="s">
        <v>532</v>
      </c>
      <c r="AC137" s="260"/>
    </row>
    <row r="138" spans="1:29" s="225" customFormat="1" ht="33.75" x14ac:dyDescent="0.2">
      <c r="A138" s="265"/>
      <c r="B138" s="264" t="s">
        <v>534</v>
      </c>
      <c r="C138" s="520" t="s">
        <v>535</v>
      </c>
      <c r="D138" s="520"/>
      <c r="E138" s="520"/>
      <c r="F138" s="266" t="s">
        <v>524</v>
      </c>
      <c r="G138" s="307">
        <v>60</v>
      </c>
      <c r="H138" s="266"/>
      <c r="I138" s="307">
        <v>60</v>
      </c>
      <c r="J138" s="267"/>
      <c r="K138" s="266"/>
      <c r="L138" s="267">
        <v>427.19</v>
      </c>
      <c r="M138" s="266"/>
      <c r="N138" s="268">
        <v>8330</v>
      </c>
      <c r="V138" s="254"/>
      <c r="W138" s="260"/>
      <c r="AA138" s="228" t="s">
        <v>535</v>
      </c>
      <c r="AC138" s="260"/>
    </row>
    <row r="139" spans="1:29" s="225" customFormat="1" ht="12" x14ac:dyDescent="0.2">
      <c r="A139" s="272"/>
      <c r="B139" s="273"/>
      <c r="C139" s="522" t="s">
        <v>526</v>
      </c>
      <c r="D139" s="522"/>
      <c r="E139" s="522"/>
      <c r="F139" s="257"/>
      <c r="G139" s="257"/>
      <c r="H139" s="257"/>
      <c r="I139" s="257"/>
      <c r="J139" s="258"/>
      <c r="K139" s="257"/>
      <c r="L139" s="258">
        <v>3300.78</v>
      </c>
      <c r="M139" s="269"/>
      <c r="N139" s="259">
        <v>45216</v>
      </c>
      <c r="V139" s="254"/>
      <c r="W139" s="260"/>
      <c r="AC139" s="260" t="s">
        <v>526</v>
      </c>
    </row>
    <row r="140" spans="1:29" s="225" customFormat="1" ht="33.75" x14ac:dyDescent="0.2">
      <c r="A140" s="302">
        <v>8</v>
      </c>
      <c r="B140" s="256" t="s">
        <v>684</v>
      </c>
      <c r="C140" s="522" t="s">
        <v>685</v>
      </c>
      <c r="D140" s="522"/>
      <c r="E140" s="522"/>
      <c r="F140" s="257" t="s">
        <v>686</v>
      </c>
      <c r="G140" s="257"/>
      <c r="H140" s="257"/>
      <c r="I140" s="303">
        <v>3</v>
      </c>
      <c r="J140" s="258"/>
      <c r="K140" s="257"/>
      <c r="L140" s="258"/>
      <c r="M140" s="257"/>
      <c r="N140" s="259"/>
      <c r="V140" s="254"/>
      <c r="W140" s="260" t="s">
        <v>685</v>
      </c>
      <c r="AC140" s="260"/>
    </row>
    <row r="141" spans="1:29" s="225" customFormat="1" ht="33.75" x14ac:dyDescent="0.2">
      <c r="A141" s="263"/>
      <c r="B141" s="264" t="s">
        <v>513</v>
      </c>
      <c r="C141" s="520" t="s">
        <v>514</v>
      </c>
      <c r="D141" s="520"/>
      <c r="E141" s="520"/>
      <c r="F141" s="520"/>
      <c r="G141" s="520"/>
      <c r="H141" s="520"/>
      <c r="I141" s="520"/>
      <c r="J141" s="520"/>
      <c r="K141" s="520"/>
      <c r="L141" s="520"/>
      <c r="M141" s="520"/>
      <c r="N141" s="526"/>
      <c r="V141" s="254"/>
      <c r="W141" s="260"/>
      <c r="Y141" s="228" t="s">
        <v>514</v>
      </c>
      <c r="AC141" s="260"/>
    </row>
    <row r="142" spans="1:29" s="225" customFormat="1" ht="22.5" x14ac:dyDescent="0.2">
      <c r="A142" s="263"/>
      <c r="B142" s="264" t="s">
        <v>515</v>
      </c>
      <c r="C142" s="520" t="s">
        <v>516</v>
      </c>
      <c r="D142" s="520"/>
      <c r="E142" s="520"/>
      <c r="F142" s="520"/>
      <c r="G142" s="520"/>
      <c r="H142" s="520"/>
      <c r="I142" s="520"/>
      <c r="J142" s="520"/>
      <c r="K142" s="520"/>
      <c r="L142" s="520"/>
      <c r="M142" s="520"/>
      <c r="N142" s="526"/>
      <c r="V142" s="254"/>
      <c r="W142" s="260"/>
      <c r="Y142" s="228" t="s">
        <v>516</v>
      </c>
      <c r="AC142" s="260"/>
    </row>
    <row r="143" spans="1:29" s="225" customFormat="1" ht="12" x14ac:dyDescent="0.2">
      <c r="A143" s="265"/>
      <c r="B143" s="304">
        <v>1</v>
      </c>
      <c r="C143" s="520" t="s">
        <v>517</v>
      </c>
      <c r="D143" s="520"/>
      <c r="E143" s="520"/>
      <c r="F143" s="266"/>
      <c r="G143" s="266"/>
      <c r="H143" s="266"/>
      <c r="I143" s="266"/>
      <c r="J143" s="267">
        <v>161.38</v>
      </c>
      <c r="K143" s="305">
        <v>1.38</v>
      </c>
      <c r="L143" s="267">
        <v>668.11</v>
      </c>
      <c r="M143" s="306">
        <v>19.5</v>
      </c>
      <c r="N143" s="268">
        <v>13028</v>
      </c>
      <c r="V143" s="254"/>
      <c r="W143" s="260"/>
      <c r="Z143" s="228" t="s">
        <v>517</v>
      </c>
      <c r="AC143" s="260"/>
    </row>
    <row r="144" spans="1:29" s="225" customFormat="1" ht="12" x14ac:dyDescent="0.2">
      <c r="A144" s="265"/>
      <c r="B144" s="304">
        <v>2</v>
      </c>
      <c r="C144" s="520" t="s">
        <v>527</v>
      </c>
      <c r="D144" s="520"/>
      <c r="E144" s="520"/>
      <c r="F144" s="266"/>
      <c r="G144" s="266"/>
      <c r="H144" s="266"/>
      <c r="I144" s="266"/>
      <c r="J144" s="267">
        <v>61.42</v>
      </c>
      <c r="K144" s="305">
        <v>1.38</v>
      </c>
      <c r="L144" s="267">
        <v>254.28</v>
      </c>
      <c r="M144" s="305">
        <v>7.87</v>
      </c>
      <c r="N144" s="268">
        <v>2001</v>
      </c>
      <c r="V144" s="254"/>
      <c r="W144" s="260"/>
      <c r="Z144" s="228" t="s">
        <v>527</v>
      </c>
      <c r="AC144" s="260"/>
    </row>
    <row r="145" spans="1:29" s="225" customFormat="1" ht="12" x14ac:dyDescent="0.2">
      <c r="A145" s="265"/>
      <c r="B145" s="264"/>
      <c r="C145" s="520" t="s">
        <v>520</v>
      </c>
      <c r="D145" s="520"/>
      <c r="E145" s="520"/>
      <c r="F145" s="266" t="s">
        <v>521</v>
      </c>
      <c r="G145" s="306">
        <v>13.9</v>
      </c>
      <c r="H145" s="305">
        <v>1.38</v>
      </c>
      <c r="I145" s="308">
        <v>57.545999999999999</v>
      </c>
      <c r="J145" s="267"/>
      <c r="K145" s="266"/>
      <c r="L145" s="267"/>
      <c r="M145" s="266"/>
      <c r="N145" s="268"/>
      <c r="V145" s="254"/>
      <c r="W145" s="260"/>
      <c r="AA145" s="228" t="s">
        <v>520</v>
      </c>
      <c r="AC145" s="260"/>
    </row>
    <row r="146" spans="1:29" s="225" customFormat="1" ht="12" x14ac:dyDescent="0.2">
      <c r="A146" s="265"/>
      <c r="B146" s="264"/>
      <c r="C146" s="527" t="s">
        <v>522</v>
      </c>
      <c r="D146" s="527"/>
      <c r="E146" s="527"/>
      <c r="F146" s="269"/>
      <c r="G146" s="269"/>
      <c r="H146" s="269"/>
      <c r="I146" s="269"/>
      <c r="J146" s="270">
        <v>222.8</v>
      </c>
      <c r="K146" s="269"/>
      <c r="L146" s="270">
        <v>922.39</v>
      </c>
      <c r="M146" s="269"/>
      <c r="N146" s="271"/>
      <c r="V146" s="254"/>
      <c r="W146" s="260"/>
      <c r="AB146" s="228" t="s">
        <v>522</v>
      </c>
      <c r="AC146" s="260"/>
    </row>
    <row r="147" spans="1:29" s="225" customFormat="1" ht="12" x14ac:dyDescent="0.2">
      <c r="A147" s="265"/>
      <c r="B147" s="264"/>
      <c r="C147" s="520" t="s">
        <v>523</v>
      </c>
      <c r="D147" s="520"/>
      <c r="E147" s="520"/>
      <c r="F147" s="266"/>
      <c r="G147" s="266"/>
      <c r="H147" s="266"/>
      <c r="I147" s="266"/>
      <c r="J147" s="267"/>
      <c r="K147" s="266"/>
      <c r="L147" s="267">
        <v>668.11</v>
      </c>
      <c r="M147" s="266"/>
      <c r="N147" s="268">
        <v>13028</v>
      </c>
      <c r="V147" s="254"/>
      <c r="W147" s="260"/>
      <c r="AA147" s="228" t="s">
        <v>523</v>
      </c>
      <c r="AC147" s="260"/>
    </row>
    <row r="148" spans="1:29" s="225" customFormat="1" ht="33.75" x14ac:dyDescent="0.2">
      <c r="A148" s="265"/>
      <c r="B148" s="264" t="s">
        <v>531</v>
      </c>
      <c r="C148" s="520" t="s">
        <v>532</v>
      </c>
      <c r="D148" s="520"/>
      <c r="E148" s="520"/>
      <c r="F148" s="266" t="s">
        <v>524</v>
      </c>
      <c r="G148" s="307">
        <v>103</v>
      </c>
      <c r="H148" s="266"/>
      <c r="I148" s="307">
        <v>103</v>
      </c>
      <c r="J148" s="267"/>
      <c r="K148" s="266"/>
      <c r="L148" s="267">
        <v>688.15</v>
      </c>
      <c r="M148" s="266"/>
      <c r="N148" s="268">
        <v>13419</v>
      </c>
      <c r="V148" s="254"/>
      <c r="W148" s="260"/>
      <c r="AA148" s="228" t="s">
        <v>532</v>
      </c>
      <c r="AC148" s="260"/>
    </row>
    <row r="149" spans="1:29" s="225" customFormat="1" ht="33.75" x14ac:dyDescent="0.2">
      <c r="A149" s="265"/>
      <c r="B149" s="264" t="s">
        <v>534</v>
      </c>
      <c r="C149" s="520" t="s">
        <v>535</v>
      </c>
      <c r="D149" s="520"/>
      <c r="E149" s="520"/>
      <c r="F149" s="266" t="s">
        <v>524</v>
      </c>
      <c r="G149" s="307">
        <v>60</v>
      </c>
      <c r="H149" s="266"/>
      <c r="I149" s="307">
        <v>60</v>
      </c>
      <c r="J149" s="267"/>
      <c r="K149" s="266"/>
      <c r="L149" s="267">
        <v>400.87</v>
      </c>
      <c r="M149" s="266"/>
      <c r="N149" s="268">
        <v>7817</v>
      </c>
      <c r="V149" s="254"/>
      <c r="W149" s="260"/>
      <c r="AA149" s="228" t="s">
        <v>535</v>
      </c>
      <c r="AC149" s="260"/>
    </row>
    <row r="150" spans="1:29" s="225" customFormat="1" ht="12" x14ac:dyDescent="0.2">
      <c r="A150" s="272"/>
      <c r="B150" s="273"/>
      <c r="C150" s="522" t="s">
        <v>526</v>
      </c>
      <c r="D150" s="522"/>
      <c r="E150" s="522"/>
      <c r="F150" s="257"/>
      <c r="G150" s="257"/>
      <c r="H150" s="257"/>
      <c r="I150" s="257"/>
      <c r="J150" s="258"/>
      <c r="K150" s="257"/>
      <c r="L150" s="258">
        <v>2011.41</v>
      </c>
      <c r="M150" s="269"/>
      <c r="N150" s="259">
        <v>36265</v>
      </c>
      <c r="V150" s="254"/>
      <c r="W150" s="260"/>
      <c r="AC150" s="260" t="s">
        <v>526</v>
      </c>
    </row>
    <row r="151" spans="1:29" s="225" customFormat="1" ht="33.75" x14ac:dyDescent="0.2">
      <c r="A151" s="302">
        <v>9</v>
      </c>
      <c r="B151" s="256" t="s">
        <v>687</v>
      </c>
      <c r="C151" s="522" t="s">
        <v>688</v>
      </c>
      <c r="D151" s="522"/>
      <c r="E151" s="522"/>
      <c r="F151" s="257" t="s">
        <v>587</v>
      </c>
      <c r="G151" s="257"/>
      <c r="H151" s="257"/>
      <c r="I151" s="310">
        <v>0.06</v>
      </c>
      <c r="J151" s="258"/>
      <c r="K151" s="257"/>
      <c r="L151" s="258"/>
      <c r="M151" s="257"/>
      <c r="N151" s="259"/>
      <c r="V151" s="254"/>
      <c r="W151" s="260" t="s">
        <v>688</v>
      </c>
      <c r="AC151" s="260"/>
    </row>
    <row r="152" spans="1:29" s="225" customFormat="1" ht="12" x14ac:dyDescent="0.2">
      <c r="A152" s="261"/>
      <c r="B152" s="262"/>
      <c r="C152" s="520" t="s">
        <v>689</v>
      </c>
      <c r="D152" s="520"/>
      <c r="E152" s="520"/>
      <c r="F152" s="520"/>
      <c r="G152" s="520"/>
      <c r="H152" s="520"/>
      <c r="I152" s="520"/>
      <c r="J152" s="520"/>
      <c r="K152" s="520"/>
      <c r="L152" s="520"/>
      <c r="M152" s="520"/>
      <c r="N152" s="526"/>
      <c r="V152" s="254"/>
      <c r="W152" s="260"/>
      <c r="X152" s="228" t="s">
        <v>689</v>
      </c>
      <c r="AC152" s="260"/>
    </row>
    <row r="153" spans="1:29" s="225" customFormat="1" ht="33.75" x14ac:dyDescent="0.2">
      <c r="A153" s="263"/>
      <c r="B153" s="264" t="s">
        <v>513</v>
      </c>
      <c r="C153" s="520" t="s">
        <v>514</v>
      </c>
      <c r="D153" s="520"/>
      <c r="E153" s="520"/>
      <c r="F153" s="520"/>
      <c r="G153" s="520"/>
      <c r="H153" s="520"/>
      <c r="I153" s="520"/>
      <c r="J153" s="520"/>
      <c r="K153" s="520"/>
      <c r="L153" s="520"/>
      <c r="M153" s="520"/>
      <c r="N153" s="526"/>
      <c r="V153" s="254"/>
      <c r="W153" s="260"/>
      <c r="Y153" s="228" t="s">
        <v>514</v>
      </c>
      <c r="AC153" s="260"/>
    </row>
    <row r="154" spans="1:29" s="225" customFormat="1" ht="22.5" x14ac:dyDescent="0.2">
      <c r="A154" s="263"/>
      <c r="B154" s="264" t="s">
        <v>515</v>
      </c>
      <c r="C154" s="520" t="s">
        <v>516</v>
      </c>
      <c r="D154" s="520"/>
      <c r="E154" s="520"/>
      <c r="F154" s="520"/>
      <c r="G154" s="520"/>
      <c r="H154" s="520"/>
      <c r="I154" s="520"/>
      <c r="J154" s="520"/>
      <c r="K154" s="520"/>
      <c r="L154" s="520"/>
      <c r="M154" s="520"/>
      <c r="N154" s="526"/>
      <c r="V154" s="254"/>
      <c r="W154" s="260"/>
      <c r="Y154" s="228" t="s">
        <v>516</v>
      </c>
      <c r="AC154" s="260"/>
    </row>
    <row r="155" spans="1:29" s="225" customFormat="1" ht="12" x14ac:dyDescent="0.2">
      <c r="A155" s="265"/>
      <c r="B155" s="304">
        <v>1</v>
      </c>
      <c r="C155" s="520" t="s">
        <v>517</v>
      </c>
      <c r="D155" s="520"/>
      <c r="E155" s="520"/>
      <c r="F155" s="266"/>
      <c r="G155" s="266"/>
      <c r="H155" s="266"/>
      <c r="I155" s="266"/>
      <c r="J155" s="267">
        <v>183.86</v>
      </c>
      <c r="K155" s="305">
        <v>1.38</v>
      </c>
      <c r="L155" s="267">
        <v>15.22</v>
      </c>
      <c r="M155" s="306">
        <v>19.5</v>
      </c>
      <c r="N155" s="268">
        <v>297</v>
      </c>
      <c r="V155" s="254"/>
      <c r="W155" s="260"/>
      <c r="Z155" s="228" t="s">
        <v>517</v>
      </c>
      <c r="AC155" s="260"/>
    </row>
    <row r="156" spans="1:29" s="225" customFormat="1" ht="12" x14ac:dyDescent="0.2">
      <c r="A156" s="265"/>
      <c r="B156" s="304">
        <v>4</v>
      </c>
      <c r="C156" s="520" t="s">
        <v>529</v>
      </c>
      <c r="D156" s="520"/>
      <c r="E156" s="520"/>
      <c r="F156" s="266"/>
      <c r="G156" s="266"/>
      <c r="H156" s="266"/>
      <c r="I156" s="266"/>
      <c r="J156" s="267">
        <v>3.68</v>
      </c>
      <c r="K156" s="266"/>
      <c r="L156" s="267">
        <v>0.22</v>
      </c>
      <c r="M156" s="305">
        <v>5.47</v>
      </c>
      <c r="N156" s="268">
        <v>1</v>
      </c>
      <c r="V156" s="254"/>
      <c r="W156" s="260"/>
      <c r="Z156" s="228" t="s">
        <v>529</v>
      </c>
      <c r="AC156" s="260"/>
    </row>
    <row r="157" spans="1:29" s="225" customFormat="1" ht="12" x14ac:dyDescent="0.2">
      <c r="A157" s="265"/>
      <c r="B157" s="264"/>
      <c r="C157" s="520" t="s">
        <v>520</v>
      </c>
      <c r="D157" s="520"/>
      <c r="E157" s="520"/>
      <c r="F157" s="266" t="s">
        <v>521</v>
      </c>
      <c r="G157" s="305">
        <v>15.12</v>
      </c>
      <c r="H157" s="305">
        <v>1.38</v>
      </c>
      <c r="I157" s="311">
        <v>1.2519359999999999</v>
      </c>
      <c r="J157" s="267"/>
      <c r="K157" s="266"/>
      <c r="L157" s="267"/>
      <c r="M157" s="266"/>
      <c r="N157" s="268"/>
      <c r="V157" s="254"/>
      <c r="W157" s="260"/>
      <c r="AA157" s="228" t="s">
        <v>520</v>
      </c>
      <c r="AC157" s="260"/>
    </row>
    <row r="158" spans="1:29" s="225" customFormat="1" ht="12" x14ac:dyDescent="0.2">
      <c r="A158" s="265"/>
      <c r="B158" s="264"/>
      <c r="C158" s="527" t="s">
        <v>522</v>
      </c>
      <c r="D158" s="527"/>
      <c r="E158" s="527"/>
      <c r="F158" s="269"/>
      <c r="G158" s="269"/>
      <c r="H158" s="269"/>
      <c r="I158" s="269"/>
      <c r="J158" s="270">
        <v>187.54</v>
      </c>
      <c r="K158" s="269"/>
      <c r="L158" s="270">
        <v>15.44</v>
      </c>
      <c r="M158" s="269"/>
      <c r="N158" s="271"/>
      <c r="V158" s="254"/>
      <c r="W158" s="260"/>
      <c r="AB158" s="228" t="s">
        <v>522</v>
      </c>
      <c r="AC158" s="260"/>
    </row>
    <row r="159" spans="1:29" s="225" customFormat="1" ht="12" x14ac:dyDescent="0.2">
      <c r="A159" s="265"/>
      <c r="B159" s="264"/>
      <c r="C159" s="520" t="s">
        <v>523</v>
      </c>
      <c r="D159" s="520"/>
      <c r="E159" s="520"/>
      <c r="F159" s="266"/>
      <c r="G159" s="266"/>
      <c r="H159" s="266"/>
      <c r="I159" s="266"/>
      <c r="J159" s="267"/>
      <c r="K159" s="266"/>
      <c r="L159" s="267">
        <v>15.22</v>
      </c>
      <c r="M159" s="266"/>
      <c r="N159" s="268">
        <v>297</v>
      </c>
      <c r="V159" s="254"/>
      <c r="W159" s="260"/>
      <c r="AA159" s="228" t="s">
        <v>523</v>
      </c>
      <c r="AC159" s="260"/>
    </row>
    <row r="160" spans="1:29" s="225" customFormat="1" ht="33.75" x14ac:dyDescent="0.2">
      <c r="A160" s="265"/>
      <c r="B160" s="264" t="s">
        <v>537</v>
      </c>
      <c r="C160" s="520" t="s">
        <v>538</v>
      </c>
      <c r="D160" s="520"/>
      <c r="E160" s="520"/>
      <c r="F160" s="266" t="s">
        <v>524</v>
      </c>
      <c r="G160" s="307">
        <v>97</v>
      </c>
      <c r="H160" s="266"/>
      <c r="I160" s="307">
        <v>97</v>
      </c>
      <c r="J160" s="267"/>
      <c r="K160" s="266"/>
      <c r="L160" s="267">
        <v>14.76</v>
      </c>
      <c r="M160" s="266"/>
      <c r="N160" s="268">
        <v>288</v>
      </c>
      <c r="V160" s="254"/>
      <c r="W160" s="260"/>
      <c r="AA160" s="228" t="s">
        <v>538</v>
      </c>
      <c r="AC160" s="260"/>
    </row>
    <row r="161" spans="1:29" s="225" customFormat="1" ht="33.75" x14ac:dyDescent="0.2">
      <c r="A161" s="265"/>
      <c r="B161" s="264" t="s">
        <v>540</v>
      </c>
      <c r="C161" s="520" t="s">
        <v>541</v>
      </c>
      <c r="D161" s="520"/>
      <c r="E161" s="520"/>
      <c r="F161" s="266" t="s">
        <v>524</v>
      </c>
      <c r="G161" s="307">
        <v>51</v>
      </c>
      <c r="H161" s="266"/>
      <c r="I161" s="307">
        <v>51</v>
      </c>
      <c r="J161" s="267"/>
      <c r="K161" s="266"/>
      <c r="L161" s="267">
        <v>7.76</v>
      </c>
      <c r="M161" s="266"/>
      <c r="N161" s="268">
        <v>151</v>
      </c>
      <c r="V161" s="254"/>
      <c r="W161" s="260"/>
      <c r="AA161" s="228" t="s">
        <v>541</v>
      </c>
      <c r="AC161" s="260"/>
    </row>
    <row r="162" spans="1:29" s="225" customFormat="1" ht="12" x14ac:dyDescent="0.2">
      <c r="A162" s="272"/>
      <c r="B162" s="273"/>
      <c r="C162" s="522" t="s">
        <v>526</v>
      </c>
      <c r="D162" s="522"/>
      <c r="E162" s="522"/>
      <c r="F162" s="257"/>
      <c r="G162" s="257"/>
      <c r="H162" s="257"/>
      <c r="I162" s="257"/>
      <c r="J162" s="258"/>
      <c r="K162" s="257"/>
      <c r="L162" s="258">
        <v>37.96</v>
      </c>
      <c r="M162" s="269"/>
      <c r="N162" s="259">
        <v>737</v>
      </c>
      <c r="V162" s="254"/>
      <c r="W162" s="260"/>
      <c r="AC162" s="260" t="s">
        <v>526</v>
      </c>
    </row>
    <row r="163" spans="1:29" s="225" customFormat="1" ht="33.75" x14ac:dyDescent="0.2">
      <c r="A163" s="302">
        <v>10</v>
      </c>
      <c r="B163" s="256" t="s">
        <v>568</v>
      </c>
      <c r="C163" s="522" t="s">
        <v>569</v>
      </c>
      <c r="D163" s="522"/>
      <c r="E163" s="522"/>
      <c r="F163" s="257" t="s">
        <v>559</v>
      </c>
      <c r="G163" s="257"/>
      <c r="H163" s="257"/>
      <c r="I163" s="303">
        <v>18</v>
      </c>
      <c r="J163" s="258"/>
      <c r="K163" s="257"/>
      <c r="L163" s="258"/>
      <c r="M163" s="257"/>
      <c r="N163" s="259"/>
      <c r="V163" s="254"/>
      <c r="W163" s="260" t="s">
        <v>569</v>
      </c>
      <c r="AC163" s="260"/>
    </row>
    <row r="164" spans="1:29" s="225" customFormat="1" ht="12" x14ac:dyDescent="0.2">
      <c r="A164" s="261"/>
      <c r="B164" s="262"/>
      <c r="C164" s="520" t="s">
        <v>690</v>
      </c>
      <c r="D164" s="520"/>
      <c r="E164" s="520"/>
      <c r="F164" s="520"/>
      <c r="G164" s="520"/>
      <c r="H164" s="520"/>
      <c r="I164" s="520"/>
      <c r="J164" s="520"/>
      <c r="K164" s="520"/>
      <c r="L164" s="520"/>
      <c r="M164" s="520"/>
      <c r="N164" s="526"/>
      <c r="V164" s="254"/>
      <c r="W164" s="260"/>
      <c r="X164" s="228" t="s">
        <v>690</v>
      </c>
      <c r="AC164" s="260"/>
    </row>
    <row r="165" spans="1:29" s="225" customFormat="1" ht="33.75" x14ac:dyDescent="0.2">
      <c r="A165" s="263"/>
      <c r="B165" s="264" t="s">
        <v>513</v>
      </c>
      <c r="C165" s="520" t="s">
        <v>514</v>
      </c>
      <c r="D165" s="520"/>
      <c r="E165" s="520"/>
      <c r="F165" s="520"/>
      <c r="G165" s="520"/>
      <c r="H165" s="520"/>
      <c r="I165" s="520"/>
      <c r="J165" s="520"/>
      <c r="K165" s="520"/>
      <c r="L165" s="520"/>
      <c r="M165" s="520"/>
      <c r="N165" s="526"/>
      <c r="V165" s="254"/>
      <c r="W165" s="260"/>
      <c r="Y165" s="228" t="s">
        <v>514</v>
      </c>
      <c r="AC165" s="260"/>
    </row>
    <row r="166" spans="1:29" s="225" customFormat="1" ht="22.5" x14ac:dyDescent="0.2">
      <c r="A166" s="263"/>
      <c r="B166" s="264" t="s">
        <v>515</v>
      </c>
      <c r="C166" s="520" t="s">
        <v>516</v>
      </c>
      <c r="D166" s="520"/>
      <c r="E166" s="520"/>
      <c r="F166" s="520"/>
      <c r="G166" s="520"/>
      <c r="H166" s="520"/>
      <c r="I166" s="520"/>
      <c r="J166" s="520"/>
      <c r="K166" s="520"/>
      <c r="L166" s="520"/>
      <c r="M166" s="520"/>
      <c r="N166" s="526"/>
      <c r="V166" s="254"/>
      <c r="W166" s="260"/>
      <c r="Y166" s="228" t="s">
        <v>516</v>
      </c>
      <c r="AC166" s="260"/>
    </row>
    <row r="167" spans="1:29" s="225" customFormat="1" ht="12" x14ac:dyDescent="0.2">
      <c r="A167" s="265"/>
      <c r="B167" s="304">
        <v>1</v>
      </c>
      <c r="C167" s="520" t="s">
        <v>517</v>
      </c>
      <c r="D167" s="520"/>
      <c r="E167" s="520"/>
      <c r="F167" s="266"/>
      <c r="G167" s="266"/>
      <c r="H167" s="266"/>
      <c r="I167" s="266"/>
      <c r="J167" s="267">
        <v>7.27</v>
      </c>
      <c r="K167" s="305">
        <v>1.38</v>
      </c>
      <c r="L167" s="267">
        <v>180.59</v>
      </c>
      <c r="M167" s="306">
        <v>19.5</v>
      </c>
      <c r="N167" s="268">
        <v>3522</v>
      </c>
      <c r="V167" s="254"/>
      <c r="W167" s="260"/>
      <c r="Z167" s="228" t="s">
        <v>517</v>
      </c>
      <c r="AC167" s="260"/>
    </row>
    <row r="168" spans="1:29" s="225" customFormat="1" ht="12" x14ac:dyDescent="0.2">
      <c r="A168" s="265"/>
      <c r="B168" s="304">
        <v>2</v>
      </c>
      <c r="C168" s="520" t="s">
        <v>527</v>
      </c>
      <c r="D168" s="520"/>
      <c r="E168" s="520"/>
      <c r="F168" s="266"/>
      <c r="G168" s="266"/>
      <c r="H168" s="266"/>
      <c r="I168" s="266"/>
      <c r="J168" s="267">
        <v>2.62</v>
      </c>
      <c r="K168" s="305">
        <v>1.38</v>
      </c>
      <c r="L168" s="267">
        <v>65.08</v>
      </c>
      <c r="M168" s="305">
        <v>7.87</v>
      </c>
      <c r="N168" s="268">
        <v>512</v>
      </c>
      <c r="V168" s="254"/>
      <c r="W168" s="260"/>
      <c r="Z168" s="228" t="s">
        <v>527</v>
      </c>
      <c r="AC168" s="260"/>
    </row>
    <row r="169" spans="1:29" s="225" customFormat="1" ht="12" x14ac:dyDescent="0.2">
      <c r="A169" s="265"/>
      <c r="B169" s="304">
        <v>4</v>
      </c>
      <c r="C169" s="520" t="s">
        <v>529</v>
      </c>
      <c r="D169" s="520"/>
      <c r="E169" s="520"/>
      <c r="F169" s="266"/>
      <c r="G169" s="266"/>
      <c r="H169" s="266"/>
      <c r="I169" s="266"/>
      <c r="J169" s="267">
        <v>36.69</v>
      </c>
      <c r="K169" s="266"/>
      <c r="L169" s="267">
        <v>6.48</v>
      </c>
      <c r="M169" s="305">
        <v>5.47</v>
      </c>
      <c r="N169" s="268">
        <v>35</v>
      </c>
      <c r="V169" s="254"/>
      <c r="W169" s="260"/>
      <c r="Z169" s="228" t="s">
        <v>529</v>
      </c>
      <c r="AC169" s="260"/>
    </row>
    <row r="170" spans="1:29" s="225" customFormat="1" ht="12" x14ac:dyDescent="0.2">
      <c r="A170" s="265"/>
      <c r="B170" s="264"/>
      <c r="C170" s="520" t="s">
        <v>520</v>
      </c>
      <c r="D170" s="520"/>
      <c r="E170" s="520"/>
      <c r="F170" s="266" t="s">
        <v>521</v>
      </c>
      <c r="G170" s="305">
        <v>0.68</v>
      </c>
      <c r="H170" s="305">
        <v>1.38</v>
      </c>
      <c r="I170" s="309">
        <v>16.891200000000001</v>
      </c>
      <c r="J170" s="267"/>
      <c r="K170" s="266"/>
      <c r="L170" s="267"/>
      <c r="M170" s="266"/>
      <c r="N170" s="268"/>
      <c r="V170" s="254"/>
      <c r="W170" s="260"/>
      <c r="AA170" s="228" t="s">
        <v>520</v>
      </c>
      <c r="AC170" s="260"/>
    </row>
    <row r="171" spans="1:29" s="225" customFormat="1" ht="12" x14ac:dyDescent="0.2">
      <c r="A171" s="265"/>
      <c r="B171" s="264"/>
      <c r="C171" s="527" t="s">
        <v>522</v>
      </c>
      <c r="D171" s="527"/>
      <c r="E171" s="527"/>
      <c r="F171" s="269"/>
      <c r="G171" s="269"/>
      <c r="H171" s="269"/>
      <c r="I171" s="269"/>
      <c r="J171" s="270">
        <v>10.25</v>
      </c>
      <c r="K171" s="269"/>
      <c r="L171" s="270">
        <v>252.15</v>
      </c>
      <c r="M171" s="269"/>
      <c r="N171" s="271"/>
      <c r="V171" s="254"/>
      <c r="W171" s="260"/>
      <c r="AB171" s="228" t="s">
        <v>522</v>
      </c>
      <c r="AC171" s="260"/>
    </row>
    <row r="172" spans="1:29" s="225" customFormat="1" ht="12" x14ac:dyDescent="0.2">
      <c r="A172" s="265"/>
      <c r="B172" s="264"/>
      <c r="C172" s="520" t="s">
        <v>523</v>
      </c>
      <c r="D172" s="520"/>
      <c r="E172" s="520"/>
      <c r="F172" s="266"/>
      <c r="G172" s="266"/>
      <c r="H172" s="266"/>
      <c r="I172" s="266"/>
      <c r="J172" s="267"/>
      <c r="K172" s="266"/>
      <c r="L172" s="267">
        <v>180.59</v>
      </c>
      <c r="M172" s="266"/>
      <c r="N172" s="268">
        <v>3522</v>
      </c>
      <c r="V172" s="254"/>
      <c r="W172" s="260"/>
      <c r="AA172" s="228" t="s">
        <v>523</v>
      </c>
      <c r="AC172" s="260"/>
    </row>
    <row r="173" spans="1:29" s="225" customFormat="1" ht="33.75" x14ac:dyDescent="0.2">
      <c r="A173" s="265"/>
      <c r="B173" s="264" t="s">
        <v>531</v>
      </c>
      <c r="C173" s="520" t="s">
        <v>532</v>
      </c>
      <c r="D173" s="520"/>
      <c r="E173" s="520"/>
      <c r="F173" s="266" t="s">
        <v>524</v>
      </c>
      <c r="G173" s="307">
        <v>103</v>
      </c>
      <c r="H173" s="266"/>
      <c r="I173" s="307">
        <v>103</v>
      </c>
      <c r="J173" s="267"/>
      <c r="K173" s="266"/>
      <c r="L173" s="267">
        <v>186.01</v>
      </c>
      <c r="M173" s="266"/>
      <c r="N173" s="268">
        <v>3628</v>
      </c>
      <c r="V173" s="254"/>
      <c r="W173" s="260"/>
      <c r="AA173" s="228" t="s">
        <v>532</v>
      </c>
      <c r="AC173" s="260"/>
    </row>
    <row r="174" spans="1:29" s="225" customFormat="1" ht="33.75" x14ac:dyDescent="0.2">
      <c r="A174" s="265"/>
      <c r="B174" s="264" t="s">
        <v>534</v>
      </c>
      <c r="C174" s="520" t="s">
        <v>535</v>
      </c>
      <c r="D174" s="520"/>
      <c r="E174" s="520"/>
      <c r="F174" s="266" t="s">
        <v>524</v>
      </c>
      <c r="G174" s="307">
        <v>60</v>
      </c>
      <c r="H174" s="266"/>
      <c r="I174" s="307">
        <v>60</v>
      </c>
      <c r="J174" s="267"/>
      <c r="K174" s="266"/>
      <c r="L174" s="267">
        <v>108.35</v>
      </c>
      <c r="M174" s="266"/>
      <c r="N174" s="268">
        <v>2113</v>
      </c>
      <c r="V174" s="254"/>
      <c r="W174" s="260"/>
      <c r="AA174" s="228" t="s">
        <v>535</v>
      </c>
      <c r="AC174" s="260"/>
    </row>
    <row r="175" spans="1:29" s="225" customFormat="1" ht="12" x14ac:dyDescent="0.2">
      <c r="A175" s="272"/>
      <c r="B175" s="273"/>
      <c r="C175" s="522" t="s">
        <v>526</v>
      </c>
      <c r="D175" s="522"/>
      <c r="E175" s="522"/>
      <c r="F175" s="257"/>
      <c r="G175" s="257"/>
      <c r="H175" s="257"/>
      <c r="I175" s="257"/>
      <c r="J175" s="258"/>
      <c r="K175" s="257"/>
      <c r="L175" s="258">
        <v>546.51</v>
      </c>
      <c r="M175" s="269"/>
      <c r="N175" s="259">
        <v>9810</v>
      </c>
      <c r="V175" s="254"/>
      <c r="W175" s="260"/>
      <c r="AC175" s="260" t="s">
        <v>526</v>
      </c>
    </row>
    <row r="176" spans="1:29" s="225" customFormat="1" ht="45" x14ac:dyDescent="0.2">
      <c r="A176" s="302">
        <v>11</v>
      </c>
      <c r="B176" s="256" t="s">
        <v>691</v>
      </c>
      <c r="C176" s="522" t="s">
        <v>692</v>
      </c>
      <c r="D176" s="522"/>
      <c r="E176" s="522"/>
      <c r="F176" s="257" t="s">
        <v>543</v>
      </c>
      <c r="G176" s="257"/>
      <c r="H176" s="257"/>
      <c r="I176" s="312">
        <v>28.125</v>
      </c>
      <c r="J176" s="258"/>
      <c r="K176" s="257"/>
      <c r="L176" s="258"/>
      <c r="M176" s="257"/>
      <c r="N176" s="259"/>
      <c r="V176" s="254"/>
      <c r="W176" s="260" t="s">
        <v>692</v>
      </c>
      <c r="AC176" s="260"/>
    </row>
    <row r="177" spans="1:29" s="225" customFormat="1" ht="12" x14ac:dyDescent="0.2">
      <c r="A177" s="261"/>
      <c r="B177" s="262"/>
      <c r="C177" s="520" t="s">
        <v>693</v>
      </c>
      <c r="D177" s="520"/>
      <c r="E177" s="520"/>
      <c r="F177" s="520"/>
      <c r="G177" s="520"/>
      <c r="H177" s="520"/>
      <c r="I177" s="520"/>
      <c r="J177" s="520"/>
      <c r="K177" s="520"/>
      <c r="L177" s="520"/>
      <c r="M177" s="520"/>
      <c r="N177" s="526"/>
      <c r="V177" s="254"/>
      <c r="W177" s="260"/>
      <c r="X177" s="228" t="s">
        <v>693</v>
      </c>
      <c r="AC177" s="260"/>
    </row>
    <row r="178" spans="1:29" s="225" customFormat="1" ht="12" x14ac:dyDescent="0.2">
      <c r="A178" s="265"/>
      <c r="B178" s="264"/>
      <c r="C178" s="527" t="s">
        <v>522</v>
      </c>
      <c r="D178" s="527"/>
      <c r="E178" s="527"/>
      <c r="F178" s="269"/>
      <c r="G178" s="269"/>
      <c r="H178" s="269"/>
      <c r="I178" s="269"/>
      <c r="J178" s="270">
        <v>12.35</v>
      </c>
      <c r="K178" s="269"/>
      <c r="L178" s="270"/>
      <c r="M178" s="269"/>
      <c r="N178" s="271"/>
      <c r="V178" s="254"/>
      <c r="W178" s="260"/>
      <c r="AB178" s="228" t="s">
        <v>522</v>
      </c>
      <c r="AC178" s="260"/>
    </row>
    <row r="179" spans="1:29" s="225" customFormat="1" ht="12" x14ac:dyDescent="0.2">
      <c r="A179" s="265"/>
      <c r="B179" s="264"/>
      <c r="C179" s="520" t="s">
        <v>523</v>
      </c>
      <c r="D179" s="520"/>
      <c r="E179" s="520"/>
      <c r="F179" s="266"/>
      <c r="G179" s="266"/>
      <c r="H179" s="266"/>
      <c r="I179" s="266"/>
      <c r="J179" s="267"/>
      <c r="K179" s="266"/>
      <c r="L179" s="267"/>
      <c r="M179" s="266"/>
      <c r="N179" s="268"/>
      <c r="V179" s="254"/>
      <c r="W179" s="260"/>
      <c r="AA179" s="228" t="s">
        <v>523</v>
      </c>
      <c r="AC179" s="260"/>
    </row>
    <row r="180" spans="1:29" s="225" customFormat="1" ht="12" x14ac:dyDescent="0.2">
      <c r="A180" s="265"/>
      <c r="B180" s="264"/>
      <c r="C180" s="520" t="s">
        <v>544</v>
      </c>
      <c r="D180" s="520"/>
      <c r="E180" s="520"/>
      <c r="F180" s="266" t="s">
        <v>524</v>
      </c>
      <c r="G180" s="307">
        <v>0</v>
      </c>
      <c r="H180" s="266"/>
      <c r="I180" s="307">
        <v>0</v>
      </c>
      <c r="J180" s="267"/>
      <c r="K180" s="266"/>
      <c r="L180" s="267"/>
      <c r="M180" s="266"/>
      <c r="N180" s="268"/>
      <c r="V180" s="254"/>
      <c r="W180" s="260"/>
      <c r="AA180" s="228" t="s">
        <v>544</v>
      </c>
      <c r="AC180" s="260"/>
    </row>
    <row r="181" spans="1:29" s="225" customFormat="1" ht="12" x14ac:dyDescent="0.2">
      <c r="A181" s="265"/>
      <c r="B181" s="264"/>
      <c r="C181" s="520" t="s">
        <v>546</v>
      </c>
      <c r="D181" s="520"/>
      <c r="E181" s="520"/>
      <c r="F181" s="266" t="s">
        <v>524</v>
      </c>
      <c r="G181" s="307">
        <v>0</v>
      </c>
      <c r="H181" s="266"/>
      <c r="I181" s="307">
        <v>0</v>
      </c>
      <c r="J181" s="267"/>
      <c r="K181" s="266"/>
      <c r="L181" s="267"/>
      <c r="M181" s="266"/>
      <c r="N181" s="268"/>
      <c r="V181" s="254"/>
      <c r="W181" s="260"/>
      <c r="AA181" s="228" t="s">
        <v>546</v>
      </c>
      <c r="AC181" s="260"/>
    </row>
    <row r="182" spans="1:29" s="225" customFormat="1" ht="12" x14ac:dyDescent="0.2">
      <c r="A182" s="272"/>
      <c r="B182" s="273"/>
      <c r="C182" s="522" t="s">
        <v>526</v>
      </c>
      <c r="D182" s="522"/>
      <c r="E182" s="522"/>
      <c r="F182" s="257"/>
      <c r="G182" s="257"/>
      <c r="H182" s="257"/>
      <c r="I182" s="257"/>
      <c r="J182" s="258"/>
      <c r="K182" s="257"/>
      <c r="L182" s="258">
        <v>0</v>
      </c>
      <c r="M182" s="269"/>
      <c r="N182" s="259">
        <v>0</v>
      </c>
      <c r="V182" s="254"/>
      <c r="W182" s="260"/>
      <c r="AC182" s="260" t="s">
        <v>526</v>
      </c>
    </row>
    <row r="183" spans="1:29" s="225" customFormat="1" ht="90" x14ac:dyDescent="0.2">
      <c r="A183" s="302">
        <v>12</v>
      </c>
      <c r="B183" s="256" t="s">
        <v>694</v>
      </c>
      <c r="C183" s="522" t="s">
        <v>695</v>
      </c>
      <c r="D183" s="522"/>
      <c r="E183" s="522"/>
      <c r="F183" s="257" t="s">
        <v>543</v>
      </c>
      <c r="G183" s="257"/>
      <c r="H183" s="257"/>
      <c r="I183" s="312">
        <v>28.125</v>
      </c>
      <c r="J183" s="258">
        <v>26.12</v>
      </c>
      <c r="K183" s="257"/>
      <c r="L183" s="258">
        <v>734.63</v>
      </c>
      <c r="M183" s="310">
        <v>5.47</v>
      </c>
      <c r="N183" s="259">
        <v>4018</v>
      </c>
      <c r="V183" s="254"/>
      <c r="W183" s="260" t="s">
        <v>695</v>
      </c>
      <c r="AC183" s="260"/>
    </row>
    <row r="184" spans="1:29" s="225" customFormat="1" ht="12" x14ac:dyDescent="0.2">
      <c r="A184" s="272"/>
      <c r="B184" s="273"/>
      <c r="C184" s="233" t="s">
        <v>547</v>
      </c>
      <c r="D184" s="274"/>
      <c r="E184" s="274"/>
      <c r="F184" s="275"/>
      <c r="G184" s="275"/>
      <c r="H184" s="275"/>
      <c r="I184" s="275"/>
      <c r="J184" s="276"/>
      <c r="K184" s="275"/>
      <c r="L184" s="276"/>
      <c r="M184" s="277"/>
      <c r="N184" s="278"/>
      <c r="V184" s="254"/>
      <c r="W184" s="260"/>
      <c r="AC184" s="260"/>
    </row>
    <row r="185" spans="1:29" s="225" customFormat="1" ht="12" x14ac:dyDescent="0.2">
      <c r="A185" s="261"/>
      <c r="B185" s="262"/>
      <c r="C185" s="520" t="s">
        <v>693</v>
      </c>
      <c r="D185" s="520"/>
      <c r="E185" s="520"/>
      <c r="F185" s="520"/>
      <c r="G185" s="520"/>
      <c r="H185" s="520"/>
      <c r="I185" s="520"/>
      <c r="J185" s="520"/>
      <c r="K185" s="520"/>
      <c r="L185" s="520"/>
      <c r="M185" s="520"/>
      <c r="N185" s="526"/>
      <c r="V185" s="254"/>
      <c r="W185" s="260"/>
      <c r="X185" s="228" t="s">
        <v>693</v>
      </c>
      <c r="AC185" s="260"/>
    </row>
    <row r="186" spans="1:29" s="225" customFormat="1" ht="45" x14ac:dyDescent="0.2">
      <c r="A186" s="302">
        <v>13</v>
      </c>
      <c r="B186" s="256" t="s">
        <v>696</v>
      </c>
      <c r="C186" s="522" t="s">
        <v>697</v>
      </c>
      <c r="D186" s="522"/>
      <c r="E186" s="522"/>
      <c r="F186" s="257" t="s">
        <v>543</v>
      </c>
      <c r="G186" s="257"/>
      <c r="H186" s="257"/>
      <c r="I186" s="312">
        <v>28.125</v>
      </c>
      <c r="J186" s="258"/>
      <c r="K186" s="257"/>
      <c r="L186" s="258"/>
      <c r="M186" s="257"/>
      <c r="N186" s="259"/>
      <c r="V186" s="254"/>
      <c r="W186" s="260" t="s">
        <v>697</v>
      </c>
      <c r="AC186" s="260"/>
    </row>
    <row r="187" spans="1:29" s="225" customFormat="1" ht="12" x14ac:dyDescent="0.2">
      <c r="A187" s="261"/>
      <c r="B187" s="262"/>
      <c r="C187" s="520" t="s">
        <v>693</v>
      </c>
      <c r="D187" s="520"/>
      <c r="E187" s="520"/>
      <c r="F187" s="520"/>
      <c r="G187" s="520"/>
      <c r="H187" s="520"/>
      <c r="I187" s="520"/>
      <c r="J187" s="520"/>
      <c r="K187" s="520"/>
      <c r="L187" s="520"/>
      <c r="M187" s="520"/>
      <c r="N187" s="526"/>
      <c r="V187" s="254"/>
      <c r="W187" s="260"/>
      <c r="X187" s="228" t="s">
        <v>693</v>
      </c>
      <c r="AC187" s="260"/>
    </row>
    <row r="188" spans="1:29" s="225" customFormat="1" ht="12" x14ac:dyDescent="0.2">
      <c r="A188" s="265"/>
      <c r="B188" s="264"/>
      <c r="C188" s="527" t="s">
        <v>522</v>
      </c>
      <c r="D188" s="527"/>
      <c r="E188" s="527"/>
      <c r="F188" s="269"/>
      <c r="G188" s="269"/>
      <c r="H188" s="269"/>
      <c r="I188" s="269"/>
      <c r="J188" s="270">
        <v>12.35</v>
      </c>
      <c r="K188" s="269"/>
      <c r="L188" s="270"/>
      <c r="M188" s="269"/>
      <c r="N188" s="271"/>
      <c r="V188" s="254"/>
      <c r="W188" s="260"/>
      <c r="AB188" s="228" t="s">
        <v>522</v>
      </c>
      <c r="AC188" s="260"/>
    </row>
    <row r="189" spans="1:29" s="225" customFormat="1" ht="12" x14ac:dyDescent="0.2">
      <c r="A189" s="265"/>
      <c r="B189" s="264"/>
      <c r="C189" s="520" t="s">
        <v>523</v>
      </c>
      <c r="D189" s="520"/>
      <c r="E189" s="520"/>
      <c r="F189" s="266"/>
      <c r="G189" s="266"/>
      <c r="H189" s="266"/>
      <c r="I189" s="266"/>
      <c r="J189" s="267"/>
      <c r="K189" s="266"/>
      <c r="L189" s="267"/>
      <c r="M189" s="266"/>
      <c r="N189" s="268"/>
      <c r="V189" s="254"/>
      <c r="W189" s="260"/>
      <c r="AA189" s="228" t="s">
        <v>523</v>
      </c>
      <c r="AC189" s="260"/>
    </row>
    <row r="190" spans="1:29" s="225" customFormat="1" ht="12" x14ac:dyDescent="0.2">
      <c r="A190" s="265"/>
      <c r="B190" s="264"/>
      <c r="C190" s="520" t="s">
        <v>544</v>
      </c>
      <c r="D190" s="520"/>
      <c r="E190" s="520"/>
      <c r="F190" s="266" t="s">
        <v>524</v>
      </c>
      <c r="G190" s="307">
        <v>0</v>
      </c>
      <c r="H190" s="266"/>
      <c r="I190" s="307">
        <v>0</v>
      </c>
      <c r="J190" s="267"/>
      <c r="K190" s="266"/>
      <c r="L190" s="267"/>
      <c r="M190" s="266"/>
      <c r="N190" s="268"/>
      <c r="V190" s="254"/>
      <c r="W190" s="260"/>
      <c r="AA190" s="228" t="s">
        <v>544</v>
      </c>
      <c r="AC190" s="260"/>
    </row>
    <row r="191" spans="1:29" s="225" customFormat="1" ht="12" x14ac:dyDescent="0.2">
      <c r="A191" s="265"/>
      <c r="B191" s="264"/>
      <c r="C191" s="520" t="s">
        <v>546</v>
      </c>
      <c r="D191" s="520"/>
      <c r="E191" s="520"/>
      <c r="F191" s="266" t="s">
        <v>524</v>
      </c>
      <c r="G191" s="307">
        <v>0</v>
      </c>
      <c r="H191" s="266"/>
      <c r="I191" s="307">
        <v>0</v>
      </c>
      <c r="J191" s="267"/>
      <c r="K191" s="266"/>
      <c r="L191" s="267"/>
      <c r="M191" s="266"/>
      <c r="N191" s="268"/>
      <c r="V191" s="254"/>
      <c r="W191" s="260"/>
      <c r="AA191" s="228" t="s">
        <v>546</v>
      </c>
      <c r="AC191" s="260"/>
    </row>
    <row r="192" spans="1:29" s="225" customFormat="1" ht="12" x14ac:dyDescent="0.2">
      <c r="A192" s="272"/>
      <c r="B192" s="273"/>
      <c r="C192" s="522" t="s">
        <v>526</v>
      </c>
      <c r="D192" s="522"/>
      <c r="E192" s="522"/>
      <c r="F192" s="257"/>
      <c r="G192" s="257"/>
      <c r="H192" s="257"/>
      <c r="I192" s="257"/>
      <c r="J192" s="258"/>
      <c r="K192" s="257"/>
      <c r="L192" s="258">
        <v>0</v>
      </c>
      <c r="M192" s="269"/>
      <c r="N192" s="259">
        <v>0</v>
      </c>
      <c r="V192" s="254"/>
      <c r="W192" s="260"/>
      <c r="AC192" s="260" t="s">
        <v>526</v>
      </c>
    </row>
    <row r="193" spans="1:29" s="225" customFormat="1" ht="45" x14ac:dyDescent="0.2">
      <c r="A193" s="302">
        <v>14</v>
      </c>
      <c r="B193" s="256" t="s">
        <v>698</v>
      </c>
      <c r="C193" s="522" t="s">
        <v>699</v>
      </c>
      <c r="D193" s="522"/>
      <c r="E193" s="522"/>
      <c r="F193" s="257" t="s">
        <v>543</v>
      </c>
      <c r="G193" s="257"/>
      <c r="H193" s="257"/>
      <c r="I193" s="313">
        <v>0.350493</v>
      </c>
      <c r="J193" s="258"/>
      <c r="K193" s="257"/>
      <c r="L193" s="258"/>
      <c r="M193" s="257"/>
      <c r="N193" s="259"/>
      <c r="V193" s="254"/>
      <c r="W193" s="260" t="s">
        <v>699</v>
      </c>
      <c r="AC193" s="260"/>
    </row>
    <row r="194" spans="1:29" s="225" customFormat="1" ht="12" x14ac:dyDescent="0.2">
      <c r="A194" s="261"/>
      <c r="B194" s="262"/>
      <c r="C194" s="520" t="s">
        <v>700</v>
      </c>
      <c r="D194" s="520"/>
      <c r="E194" s="520"/>
      <c r="F194" s="520"/>
      <c r="G194" s="520"/>
      <c r="H194" s="520"/>
      <c r="I194" s="520"/>
      <c r="J194" s="520"/>
      <c r="K194" s="520"/>
      <c r="L194" s="520"/>
      <c r="M194" s="520"/>
      <c r="N194" s="526"/>
      <c r="V194" s="254"/>
      <c r="W194" s="260"/>
      <c r="X194" s="228" t="s">
        <v>700</v>
      </c>
      <c r="AC194" s="260"/>
    </row>
    <row r="195" spans="1:29" s="225" customFormat="1" ht="12" x14ac:dyDescent="0.2">
      <c r="A195" s="265"/>
      <c r="B195" s="264"/>
      <c r="C195" s="527" t="s">
        <v>522</v>
      </c>
      <c r="D195" s="527"/>
      <c r="E195" s="527"/>
      <c r="F195" s="269"/>
      <c r="G195" s="269"/>
      <c r="H195" s="269"/>
      <c r="I195" s="269"/>
      <c r="J195" s="270">
        <v>25.68</v>
      </c>
      <c r="K195" s="269"/>
      <c r="L195" s="270"/>
      <c r="M195" s="269"/>
      <c r="N195" s="271"/>
      <c r="V195" s="254"/>
      <c r="W195" s="260"/>
      <c r="AB195" s="228" t="s">
        <v>522</v>
      </c>
      <c r="AC195" s="260"/>
    </row>
    <row r="196" spans="1:29" s="225" customFormat="1" ht="12" x14ac:dyDescent="0.2">
      <c r="A196" s="265"/>
      <c r="B196" s="264"/>
      <c r="C196" s="520" t="s">
        <v>523</v>
      </c>
      <c r="D196" s="520"/>
      <c r="E196" s="520"/>
      <c r="F196" s="266"/>
      <c r="G196" s="266"/>
      <c r="H196" s="266"/>
      <c r="I196" s="266"/>
      <c r="J196" s="267"/>
      <c r="K196" s="266"/>
      <c r="L196" s="267"/>
      <c r="M196" s="266"/>
      <c r="N196" s="268"/>
      <c r="V196" s="254"/>
      <c r="W196" s="260"/>
      <c r="AA196" s="228" t="s">
        <v>523</v>
      </c>
      <c r="AC196" s="260"/>
    </row>
    <row r="197" spans="1:29" s="225" customFormat="1" ht="12" x14ac:dyDescent="0.2">
      <c r="A197" s="265"/>
      <c r="B197" s="264"/>
      <c r="C197" s="520" t="s">
        <v>544</v>
      </c>
      <c r="D197" s="520"/>
      <c r="E197" s="520"/>
      <c r="F197" s="266" t="s">
        <v>524</v>
      </c>
      <c r="G197" s="307">
        <v>0</v>
      </c>
      <c r="H197" s="266"/>
      <c r="I197" s="307">
        <v>0</v>
      </c>
      <c r="J197" s="267"/>
      <c r="K197" s="266"/>
      <c r="L197" s="267"/>
      <c r="M197" s="266"/>
      <c r="N197" s="268"/>
      <c r="V197" s="254"/>
      <c r="W197" s="260"/>
      <c r="AA197" s="228" t="s">
        <v>544</v>
      </c>
      <c r="AC197" s="260"/>
    </row>
    <row r="198" spans="1:29" s="225" customFormat="1" ht="12" x14ac:dyDescent="0.2">
      <c r="A198" s="265"/>
      <c r="B198" s="264"/>
      <c r="C198" s="520" t="s">
        <v>546</v>
      </c>
      <c r="D198" s="520"/>
      <c r="E198" s="520"/>
      <c r="F198" s="266" t="s">
        <v>524</v>
      </c>
      <c r="G198" s="307">
        <v>0</v>
      </c>
      <c r="H198" s="266"/>
      <c r="I198" s="307">
        <v>0</v>
      </c>
      <c r="J198" s="267"/>
      <c r="K198" s="266"/>
      <c r="L198" s="267"/>
      <c r="M198" s="266"/>
      <c r="N198" s="268"/>
      <c r="V198" s="254"/>
      <c r="W198" s="260"/>
      <c r="AA198" s="228" t="s">
        <v>546</v>
      </c>
      <c r="AC198" s="260"/>
    </row>
    <row r="199" spans="1:29" s="225" customFormat="1" ht="12" x14ac:dyDescent="0.2">
      <c r="A199" s="272"/>
      <c r="B199" s="273"/>
      <c r="C199" s="522" t="s">
        <v>526</v>
      </c>
      <c r="D199" s="522"/>
      <c r="E199" s="522"/>
      <c r="F199" s="257"/>
      <c r="G199" s="257"/>
      <c r="H199" s="257"/>
      <c r="I199" s="257"/>
      <c r="J199" s="258"/>
      <c r="K199" s="257"/>
      <c r="L199" s="258">
        <v>0</v>
      </c>
      <c r="M199" s="269"/>
      <c r="N199" s="259">
        <v>0</v>
      </c>
      <c r="V199" s="254"/>
      <c r="W199" s="260"/>
      <c r="AC199" s="260" t="s">
        <v>526</v>
      </c>
    </row>
    <row r="200" spans="1:29" s="225" customFormat="1" ht="45" x14ac:dyDescent="0.2">
      <c r="A200" s="302">
        <v>15</v>
      </c>
      <c r="B200" s="256" t="s">
        <v>701</v>
      </c>
      <c r="C200" s="522" t="s">
        <v>702</v>
      </c>
      <c r="D200" s="522"/>
      <c r="E200" s="522"/>
      <c r="F200" s="257" t="s">
        <v>543</v>
      </c>
      <c r="G200" s="257"/>
      <c r="H200" s="257"/>
      <c r="I200" s="313">
        <v>0.350493</v>
      </c>
      <c r="J200" s="258">
        <v>37.08</v>
      </c>
      <c r="K200" s="310">
        <v>1.38</v>
      </c>
      <c r="L200" s="258">
        <v>17.93</v>
      </c>
      <c r="M200" s="310">
        <v>7.87</v>
      </c>
      <c r="N200" s="259">
        <v>141</v>
      </c>
      <c r="V200" s="254"/>
      <c r="W200" s="260" t="s">
        <v>702</v>
      </c>
      <c r="AC200" s="260"/>
    </row>
    <row r="201" spans="1:29" s="225" customFormat="1" ht="12" x14ac:dyDescent="0.2">
      <c r="A201" s="261"/>
      <c r="B201" s="262"/>
      <c r="C201" s="520" t="s">
        <v>700</v>
      </c>
      <c r="D201" s="520"/>
      <c r="E201" s="520"/>
      <c r="F201" s="520"/>
      <c r="G201" s="520"/>
      <c r="H201" s="520"/>
      <c r="I201" s="520"/>
      <c r="J201" s="520"/>
      <c r="K201" s="520"/>
      <c r="L201" s="520"/>
      <c r="M201" s="520"/>
      <c r="N201" s="526"/>
      <c r="V201" s="254"/>
      <c r="W201" s="260"/>
      <c r="X201" s="228" t="s">
        <v>700</v>
      </c>
      <c r="AC201" s="260"/>
    </row>
    <row r="202" spans="1:29" s="225" customFormat="1" ht="33.75" x14ac:dyDescent="0.2">
      <c r="A202" s="263"/>
      <c r="B202" s="264" t="s">
        <v>513</v>
      </c>
      <c r="C202" s="520" t="s">
        <v>514</v>
      </c>
      <c r="D202" s="520"/>
      <c r="E202" s="520"/>
      <c r="F202" s="520"/>
      <c r="G202" s="520"/>
      <c r="H202" s="520"/>
      <c r="I202" s="520"/>
      <c r="J202" s="520"/>
      <c r="K202" s="520"/>
      <c r="L202" s="520"/>
      <c r="M202" s="520"/>
      <c r="N202" s="526"/>
      <c r="V202" s="254"/>
      <c r="W202" s="260"/>
      <c r="Y202" s="228" t="s">
        <v>514</v>
      </c>
      <c r="AC202" s="260"/>
    </row>
    <row r="203" spans="1:29" s="225" customFormat="1" ht="22.5" x14ac:dyDescent="0.2">
      <c r="A203" s="263"/>
      <c r="B203" s="264" t="s">
        <v>515</v>
      </c>
      <c r="C203" s="520" t="s">
        <v>516</v>
      </c>
      <c r="D203" s="520"/>
      <c r="E203" s="520"/>
      <c r="F203" s="520"/>
      <c r="G203" s="520"/>
      <c r="H203" s="520"/>
      <c r="I203" s="520"/>
      <c r="J203" s="520"/>
      <c r="K203" s="520"/>
      <c r="L203" s="520"/>
      <c r="M203" s="520"/>
      <c r="N203" s="526"/>
      <c r="V203" s="254"/>
      <c r="W203" s="260"/>
      <c r="Y203" s="228" t="s">
        <v>516</v>
      </c>
      <c r="AC203" s="260"/>
    </row>
    <row r="204" spans="1:29" s="225" customFormat="1" ht="45" x14ac:dyDescent="0.2">
      <c r="A204" s="302">
        <v>16</v>
      </c>
      <c r="B204" s="256" t="s">
        <v>703</v>
      </c>
      <c r="C204" s="522" t="s">
        <v>704</v>
      </c>
      <c r="D204" s="522"/>
      <c r="E204" s="522"/>
      <c r="F204" s="257" t="s">
        <v>543</v>
      </c>
      <c r="G204" s="257"/>
      <c r="H204" s="257"/>
      <c r="I204" s="313">
        <v>0.350493</v>
      </c>
      <c r="J204" s="258"/>
      <c r="K204" s="257"/>
      <c r="L204" s="258"/>
      <c r="M204" s="257"/>
      <c r="N204" s="259"/>
      <c r="V204" s="254"/>
      <c r="W204" s="260" t="s">
        <v>704</v>
      </c>
      <c r="AC204" s="260"/>
    </row>
    <row r="205" spans="1:29" s="225" customFormat="1" ht="12" x14ac:dyDescent="0.2">
      <c r="A205" s="261"/>
      <c r="B205" s="262"/>
      <c r="C205" s="520" t="s">
        <v>700</v>
      </c>
      <c r="D205" s="520"/>
      <c r="E205" s="520"/>
      <c r="F205" s="520"/>
      <c r="G205" s="520"/>
      <c r="H205" s="520"/>
      <c r="I205" s="520"/>
      <c r="J205" s="520"/>
      <c r="K205" s="520"/>
      <c r="L205" s="520"/>
      <c r="M205" s="520"/>
      <c r="N205" s="526"/>
      <c r="V205" s="254"/>
      <c r="W205" s="260"/>
      <c r="X205" s="228" t="s">
        <v>700</v>
      </c>
      <c r="AC205" s="260"/>
    </row>
    <row r="206" spans="1:29" s="225" customFormat="1" ht="12" x14ac:dyDescent="0.2">
      <c r="A206" s="265"/>
      <c r="B206" s="264"/>
      <c r="C206" s="527" t="s">
        <v>522</v>
      </c>
      <c r="D206" s="527"/>
      <c r="E206" s="527"/>
      <c r="F206" s="269"/>
      <c r="G206" s="269"/>
      <c r="H206" s="269"/>
      <c r="I206" s="269"/>
      <c r="J206" s="270">
        <v>25.68</v>
      </c>
      <c r="K206" s="269"/>
      <c r="L206" s="270"/>
      <c r="M206" s="269"/>
      <c r="N206" s="271"/>
      <c r="V206" s="254"/>
      <c r="W206" s="260"/>
      <c r="AB206" s="228" t="s">
        <v>522</v>
      </c>
      <c r="AC206" s="260"/>
    </row>
    <row r="207" spans="1:29" s="225" customFormat="1" ht="12" x14ac:dyDescent="0.2">
      <c r="A207" s="265"/>
      <c r="B207" s="264"/>
      <c r="C207" s="520" t="s">
        <v>523</v>
      </c>
      <c r="D207" s="520"/>
      <c r="E207" s="520"/>
      <c r="F207" s="266"/>
      <c r="G207" s="266"/>
      <c r="H207" s="266"/>
      <c r="I207" s="266"/>
      <c r="J207" s="267"/>
      <c r="K207" s="266"/>
      <c r="L207" s="267"/>
      <c r="M207" s="266"/>
      <c r="N207" s="268"/>
      <c r="V207" s="254"/>
      <c r="W207" s="260"/>
      <c r="AA207" s="228" t="s">
        <v>523</v>
      </c>
      <c r="AC207" s="260"/>
    </row>
    <row r="208" spans="1:29" s="225" customFormat="1" ht="12" x14ac:dyDescent="0.2">
      <c r="A208" s="265"/>
      <c r="B208" s="264"/>
      <c r="C208" s="520" t="s">
        <v>544</v>
      </c>
      <c r="D208" s="520"/>
      <c r="E208" s="520"/>
      <c r="F208" s="266" t="s">
        <v>524</v>
      </c>
      <c r="G208" s="307">
        <v>0</v>
      </c>
      <c r="H208" s="266"/>
      <c r="I208" s="307">
        <v>0</v>
      </c>
      <c r="J208" s="267"/>
      <c r="K208" s="266"/>
      <c r="L208" s="267"/>
      <c r="M208" s="266"/>
      <c r="N208" s="268"/>
      <c r="V208" s="254"/>
      <c r="W208" s="260"/>
      <c r="AA208" s="228" t="s">
        <v>544</v>
      </c>
      <c r="AC208" s="260"/>
    </row>
    <row r="209" spans="1:29" s="225" customFormat="1" ht="12" x14ac:dyDescent="0.2">
      <c r="A209" s="265"/>
      <c r="B209" s="264"/>
      <c r="C209" s="520" t="s">
        <v>546</v>
      </c>
      <c r="D209" s="520"/>
      <c r="E209" s="520"/>
      <c r="F209" s="266" t="s">
        <v>524</v>
      </c>
      <c r="G209" s="307">
        <v>0</v>
      </c>
      <c r="H209" s="266"/>
      <c r="I209" s="307">
        <v>0</v>
      </c>
      <c r="J209" s="267"/>
      <c r="K209" s="266"/>
      <c r="L209" s="267"/>
      <c r="M209" s="266"/>
      <c r="N209" s="268"/>
      <c r="V209" s="254"/>
      <c r="W209" s="260"/>
      <c r="AA209" s="228" t="s">
        <v>546</v>
      </c>
      <c r="AC209" s="260"/>
    </row>
    <row r="210" spans="1:29" s="225" customFormat="1" ht="12" x14ac:dyDescent="0.2">
      <c r="A210" s="272"/>
      <c r="B210" s="273"/>
      <c r="C210" s="522" t="s">
        <v>526</v>
      </c>
      <c r="D210" s="522"/>
      <c r="E210" s="522"/>
      <c r="F210" s="257"/>
      <c r="G210" s="257"/>
      <c r="H210" s="257"/>
      <c r="I210" s="257"/>
      <c r="J210" s="258"/>
      <c r="K210" s="257"/>
      <c r="L210" s="258">
        <v>0</v>
      </c>
      <c r="M210" s="269"/>
      <c r="N210" s="259">
        <v>0</v>
      </c>
      <c r="V210" s="254"/>
      <c r="W210" s="260"/>
      <c r="AC210" s="260" t="s">
        <v>526</v>
      </c>
    </row>
    <row r="211" spans="1:29" s="225" customFormat="1" ht="22.5" x14ac:dyDescent="0.2">
      <c r="A211" s="302">
        <v>17</v>
      </c>
      <c r="B211" s="256" t="s">
        <v>548</v>
      </c>
      <c r="C211" s="522" t="s">
        <v>705</v>
      </c>
      <c r="D211" s="522"/>
      <c r="E211" s="522"/>
      <c r="F211" s="257" t="s">
        <v>549</v>
      </c>
      <c r="G211" s="257"/>
      <c r="H211" s="257"/>
      <c r="I211" s="303">
        <v>15</v>
      </c>
      <c r="J211" s="258"/>
      <c r="K211" s="257"/>
      <c r="L211" s="258"/>
      <c r="M211" s="257"/>
      <c r="N211" s="259"/>
      <c r="V211" s="254"/>
      <c r="W211" s="260" t="s">
        <v>705</v>
      </c>
      <c r="AC211" s="260"/>
    </row>
    <row r="212" spans="1:29" s="225" customFormat="1" ht="33.75" x14ac:dyDescent="0.2">
      <c r="A212" s="263"/>
      <c r="B212" s="264" t="s">
        <v>513</v>
      </c>
      <c r="C212" s="520" t="s">
        <v>514</v>
      </c>
      <c r="D212" s="520"/>
      <c r="E212" s="520"/>
      <c r="F212" s="520"/>
      <c r="G212" s="520"/>
      <c r="H212" s="520"/>
      <c r="I212" s="520"/>
      <c r="J212" s="520"/>
      <c r="K212" s="520"/>
      <c r="L212" s="520"/>
      <c r="M212" s="520"/>
      <c r="N212" s="526"/>
      <c r="V212" s="254"/>
      <c r="W212" s="260"/>
      <c r="Y212" s="228" t="s">
        <v>514</v>
      </c>
      <c r="AC212" s="260"/>
    </row>
    <row r="213" spans="1:29" s="225" customFormat="1" ht="22.5" x14ac:dyDescent="0.2">
      <c r="A213" s="263"/>
      <c r="B213" s="264" t="s">
        <v>515</v>
      </c>
      <c r="C213" s="520" t="s">
        <v>516</v>
      </c>
      <c r="D213" s="520"/>
      <c r="E213" s="520"/>
      <c r="F213" s="520"/>
      <c r="G213" s="520"/>
      <c r="H213" s="520"/>
      <c r="I213" s="520"/>
      <c r="J213" s="520"/>
      <c r="K213" s="520"/>
      <c r="L213" s="520"/>
      <c r="M213" s="520"/>
      <c r="N213" s="526"/>
      <c r="V213" s="254"/>
      <c r="W213" s="260"/>
      <c r="Y213" s="228" t="s">
        <v>516</v>
      </c>
      <c r="AC213" s="260"/>
    </row>
    <row r="214" spans="1:29" s="225" customFormat="1" ht="12" x14ac:dyDescent="0.2">
      <c r="A214" s="265"/>
      <c r="B214" s="304">
        <v>1</v>
      </c>
      <c r="C214" s="520" t="s">
        <v>517</v>
      </c>
      <c r="D214" s="520"/>
      <c r="E214" s="520"/>
      <c r="F214" s="266"/>
      <c r="G214" s="266"/>
      <c r="H214" s="266"/>
      <c r="I214" s="266"/>
      <c r="J214" s="267">
        <v>48.05</v>
      </c>
      <c r="K214" s="305">
        <v>1.38</v>
      </c>
      <c r="L214" s="267">
        <v>994.64</v>
      </c>
      <c r="M214" s="306">
        <v>19.5</v>
      </c>
      <c r="N214" s="268">
        <v>19395</v>
      </c>
      <c r="V214" s="254"/>
      <c r="W214" s="260"/>
      <c r="Z214" s="228" t="s">
        <v>517</v>
      </c>
      <c r="AC214" s="260"/>
    </row>
    <row r="215" spans="1:29" s="225" customFormat="1" ht="12" x14ac:dyDescent="0.2">
      <c r="A215" s="265"/>
      <c r="B215" s="304">
        <v>2</v>
      </c>
      <c r="C215" s="520" t="s">
        <v>527</v>
      </c>
      <c r="D215" s="520"/>
      <c r="E215" s="520"/>
      <c r="F215" s="266"/>
      <c r="G215" s="266"/>
      <c r="H215" s="266"/>
      <c r="I215" s="266"/>
      <c r="J215" s="267">
        <v>110.89</v>
      </c>
      <c r="K215" s="305">
        <v>1.38</v>
      </c>
      <c r="L215" s="267">
        <v>2295.42</v>
      </c>
      <c r="M215" s="305">
        <v>7.87</v>
      </c>
      <c r="N215" s="268">
        <v>18065</v>
      </c>
      <c r="V215" s="254"/>
      <c r="W215" s="260"/>
      <c r="Z215" s="228" t="s">
        <v>527</v>
      </c>
      <c r="AC215" s="260"/>
    </row>
    <row r="216" spans="1:29" s="225" customFormat="1" ht="12" x14ac:dyDescent="0.2">
      <c r="A216" s="265"/>
      <c r="B216" s="304">
        <v>3</v>
      </c>
      <c r="C216" s="520" t="s">
        <v>528</v>
      </c>
      <c r="D216" s="520"/>
      <c r="E216" s="520"/>
      <c r="F216" s="266"/>
      <c r="G216" s="266"/>
      <c r="H216" s="266"/>
      <c r="I216" s="266"/>
      <c r="J216" s="267">
        <v>11.8</v>
      </c>
      <c r="K216" s="305">
        <v>1.38</v>
      </c>
      <c r="L216" s="267">
        <v>244.26</v>
      </c>
      <c r="M216" s="306">
        <v>19.5</v>
      </c>
      <c r="N216" s="268">
        <v>4763</v>
      </c>
      <c r="V216" s="254"/>
      <c r="W216" s="260"/>
      <c r="Z216" s="228" t="s">
        <v>528</v>
      </c>
      <c r="AC216" s="260"/>
    </row>
    <row r="217" spans="1:29" s="225" customFormat="1" ht="12" x14ac:dyDescent="0.2">
      <c r="A217" s="265"/>
      <c r="B217" s="304">
        <v>4</v>
      </c>
      <c r="C217" s="520" t="s">
        <v>529</v>
      </c>
      <c r="D217" s="520"/>
      <c r="E217" s="520"/>
      <c r="F217" s="266"/>
      <c r="G217" s="266"/>
      <c r="H217" s="266"/>
      <c r="I217" s="266"/>
      <c r="J217" s="267">
        <v>3.35</v>
      </c>
      <c r="K217" s="266"/>
      <c r="L217" s="267">
        <v>50.25</v>
      </c>
      <c r="M217" s="305">
        <v>5.47</v>
      </c>
      <c r="N217" s="268">
        <v>275</v>
      </c>
      <c r="V217" s="254"/>
      <c r="W217" s="260"/>
      <c r="Z217" s="228" t="s">
        <v>529</v>
      </c>
      <c r="AC217" s="260"/>
    </row>
    <row r="218" spans="1:29" s="225" customFormat="1" ht="12" x14ac:dyDescent="0.2">
      <c r="A218" s="265"/>
      <c r="B218" s="264"/>
      <c r="C218" s="520" t="s">
        <v>520</v>
      </c>
      <c r="D218" s="520"/>
      <c r="E218" s="520"/>
      <c r="F218" s="266" t="s">
        <v>521</v>
      </c>
      <c r="G218" s="305">
        <v>4.29</v>
      </c>
      <c r="H218" s="305">
        <v>1.38</v>
      </c>
      <c r="I218" s="308">
        <v>88.802999999999997</v>
      </c>
      <c r="J218" s="267"/>
      <c r="K218" s="266"/>
      <c r="L218" s="267"/>
      <c r="M218" s="266"/>
      <c r="N218" s="268"/>
      <c r="V218" s="254"/>
      <c r="W218" s="260"/>
      <c r="AA218" s="228" t="s">
        <v>520</v>
      </c>
      <c r="AC218" s="260"/>
    </row>
    <row r="219" spans="1:29" s="225" customFormat="1" ht="12" x14ac:dyDescent="0.2">
      <c r="A219" s="265"/>
      <c r="B219" s="264"/>
      <c r="C219" s="520" t="s">
        <v>530</v>
      </c>
      <c r="D219" s="520"/>
      <c r="E219" s="520"/>
      <c r="F219" s="266" t="s">
        <v>521</v>
      </c>
      <c r="G219" s="305">
        <v>0.97</v>
      </c>
      <c r="H219" s="305">
        <v>1.38</v>
      </c>
      <c r="I219" s="308">
        <v>20.079000000000001</v>
      </c>
      <c r="J219" s="267"/>
      <c r="K219" s="266"/>
      <c r="L219" s="267"/>
      <c r="M219" s="266"/>
      <c r="N219" s="268"/>
      <c r="V219" s="254"/>
      <c r="W219" s="260"/>
      <c r="AA219" s="228" t="s">
        <v>530</v>
      </c>
      <c r="AC219" s="260"/>
    </row>
    <row r="220" spans="1:29" s="225" customFormat="1" ht="12" x14ac:dyDescent="0.2">
      <c r="A220" s="265"/>
      <c r="B220" s="264"/>
      <c r="C220" s="527" t="s">
        <v>522</v>
      </c>
      <c r="D220" s="527"/>
      <c r="E220" s="527"/>
      <c r="F220" s="269"/>
      <c r="G220" s="269"/>
      <c r="H220" s="269"/>
      <c r="I220" s="269"/>
      <c r="J220" s="270">
        <v>162.29</v>
      </c>
      <c r="K220" s="269"/>
      <c r="L220" s="270">
        <v>3340.31</v>
      </c>
      <c r="M220" s="269"/>
      <c r="N220" s="271"/>
      <c r="V220" s="254"/>
      <c r="W220" s="260"/>
      <c r="AB220" s="228" t="s">
        <v>522</v>
      </c>
      <c r="AC220" s="260"/>
    </row>
    <row r="221" spans="1:29" s="225" customFormat="1" ht="12" x14ac:dyDescent="0.2">
      <c r="A221" s="265"/>
      <c r="B221" s="264"/>
      <c r="C221" s="520" t="s">
        <v>523</v>
      </c>
      <c r="D221" s="520"/>
      <c r="E221" s="520"/>
      <c r="F221" s="266"/>
      <c r="G221" s="266"/>
      <c r="H221" s="266"/>
      <c r="I221" s="266"/>
      <c r="J221" s="267"/>
      <c r="K221" s="266"/>
      <c r="L221" s="267">
        <v>1238.9000000000001</v>
      </c>
      <c r="M221" s="266"/>
      <c r="N221" s="268">
        <v>24158</v>
      </c>
      <c r="V221" s="254"/>
      <c r="W221" s="260"/>
      <c r="AA221" s="228" t="s">
        <v>523</v>
      </c>
      <c r="AC221" s="260"/>
    </row>
    <row r="222" spans="1:29" s="225" customFormat="1" ht="33.75" x14ac:dyDescent="0.2">
      <c r="A222" s="265"/>
      <c r="B222" s="264" t="s">
        <v>531</v>
      </c>
      <c r="C222" s="520" t="s">
        <v>532</v>
      </c>
      <c r="D222" s="520"/>
      <c r="E222" s="520"/>
      <c r="F222" s="266" t="s">
        <v>524</v>
      </c>
      <c r="G222" s="307">
        <v>103</v>
      </c>
      <c r="H222" s="266"/>
      <c r="I222" s="307">
        <v>103</v>
      </c>
      <c r="J222" s="267"/>
      <c r="K222" s="266"/>
      <c r="L222" s="267">
        <v>1276.07</v>
      </c>
      <c r="M222" s="266"/>
      <c r="N222" s="268">
        <v>24883</v>
      </c>
      <c r="V222" s="254"/>
      <c r="W222" s="260"/>
      <c r="AA222" s="228" t="s">
        <v>532</v>
      </c>
      <c r="AC222" s="260"/>
    </row>
    <row r="223" spans="1:29" s="225" customFormat="1" ht="33.75" x14ac:dyDescent="0.2">
      <c r="A223" s="265"/>
      <c r="B223" s="264" t="s">
        <v>534</v>
      </c>
      <c r="C223" s="520" t="s">
        <v>535</v>
      </c>
      <c r="D223" s="520"/>
      <c r="E223" s="520"/>
      <c r="F223" s="266" t="s">
        <v>524</v>
      </c>
      <c r="G223" s="307">
        <v>60</v>
      </c>
      <c r="H223" s="266"/>
      <c r="I223" s="307">
        <v>60</v>
      </c>
      <c r="J223" s="267"/>
      <c r="K223" s="266"/>
      <c r="L223" s="267">
        <v>743.34</v>
      </c>
      <c r="M223" s="266"/>
      <c r="N223" s="268">
        <v>14495</v>
      </c>
      <c r="V223" s="254"/>
      <c r="W223" s="260"/>
      <c r="AA223" s="228" t="s">
        <v>535</v>
      </c>
      <c r="AC223" s="260"/>
    </row>
    <row r="224" spans="1:29" s="225" customFormat="1" ht="12" x14ac:dyDescent="0.2">
      <c r="A224" s="272"/>
      <c r="B224" s="273"/>
      <c r="C224" s="522" t="s">
        <v>526</v>
      </c>
      <c r="D224" s="522"/>
      <c r="E224" s="522"/>
      <c r="F224" s="257"/>
      <c r="G224" s="257"/>
      <c r="H224" s="257"/>
      <c r="I224" s="257"/>
      <c r="J224" s="258"/>
      <c r="K224" s="257"/>
      <c r="L224" s="258">
        <v>5359.72</v>
      </c>
      <c r="M224" s="269"/>
      <c r="N224" s="259">
        <v>77113</v>
      </c>
      <c r="V224" s="254"/>
      <c r="W224" s="260"/>
      <c r="AC224" s="260" t="s">
        <v>526</v>
      </c>
    </row>
    <row r="225" spans="1:30" s="225" customFormat="1" ht="12" x14ac:dyDescent="0.2">
      <c r="A225" s="539" t="s">
        <v>567</v>
      </c>
      <c r="B225" s="540"/>
      <c r="C225" s="540"/>
      <c r="D225" s="540"/>
      <c r="E225" s="540"/>
      <c r="F225" s="540"/>
      <c r="G225" s="540"/>
      <c r="H225" s="540"/>
      <c r="I225" s="540"/>
      <c r="J225" s="540"/>
      <c r="K225" s="540"/>
      <c r="L225" s="540"/>
      <c r="M225" s="540"/>
      <c r="N225" s="541"/>
      <c r="V225" s="254"/>
      <c r="W225" s="260"/>
      <c r="AC225" s="260"/>
      <c r="AD225" s="260" t="s">
        <v>567</v>
      </c>
    </row>
    <row r="226" spans="1:30" s="225" customFormat="1" ht="33.75" x14ac:dyDescent="0.2">
      <c r="A226" s="302">
        <v>18</v>
      </c>
      <c r="B226" s="256" t="s">
        <v>551</v>
      </c>
      <c r="C226" s="522" t="s">
        <v>552</v>
      </c>
      <c r="D226" s="522"/>
      <c r="E226" s="522"/>
      <c r="F226" s="257" t="s">
        <v>553</v>
      </c>
      <c r="G226" s="257"/>
      <c r="H226" s="257"/>
      <c r="I226" s="314">
        <v>4.8300000000000003E-2</v>
      </c>
      <c r="J226" s="258"/>
      <c r="K226" s="257"/>
      <c r="L226" s="258"/>
      <c r="M226" s="257"/>
      <c r="N226" s="259"/>
      <c r="V226" s="254"/>
      <c r="W226" s="260" t="s">
        <v>552</v>
      </c>
      <c r="AC226" s="260"/>
      <c r="AD226" s="260"/>
    </row>
    <row r="227" spans="1:30" s="225" customFormat="1" ht="12" x14ac:dyDescent="0.2">
      <c r="A227" s="261"/>
      <c r="B227" s="262"/>
      <c r="C227" s="520" t="s">
        <v>706</v>
      </c>
      <c r="D227" s="520"/>
      <c r="E227" s="520"/>
      <c r="F227" s="520"/>
      <c r="G227" s="520"/>
      <c r="H227" s="520"/>
      <c r="I227" s="520"/>
      <c r="J227" s="520"/>
      <c r="K227" s="520"/>
      <c r="L227" s="520"/>
      <c r="M227" s="520"/>
      <c r="N227" s="526"/>
      <c r="V227" s="254"/>
      <c r="W227" s="260"/>
      <c r="X227" s="228" t="s">
        <v>706</v>
      </c>
      <c r="AC227" s="260"/>
      <c r="AD227" s="260"/>
    </row>
    <row r="228" spans="1:30" s="225" customFormat="1" ht="33.75" x14ac:dyDescent="0.2">
      <c r="A228" s="263"/>
      <c r="B228" s="264" t="s">
        <v>513</v>
      </c>
      <c r="C228" s="520" t="s">
        <v>514</v>
      </c>
      <c r="D228" s="520"/>
      <c r="E228" s="520"/>
      <c r="F228" s="520"/>
      <c r="G228" s="520"/>
      <c r="H228" s="520"/>
      <c r="I228" s="520"/>
      <c r="J228" s="520"/>
      <c r="K228" s="520"/>
      <c r="L228" s="520"/>
      <c r="M228" s="520"/>
      <c r="N228" s="526"/>
      <c r="V228" s="254"/>
      <c r="W228" s="260"/>
      <c r="Y228" s="228" t="s">
        <v>514</v>
      </c>
      <c r="AC228" s="260"/>
      <c r="AD228" s="260"/>
    </row>
    <row r="229" spans="1:30" s="225" customFormat="1" ht="22.5" x14ac:dyDescent="0.2">
      <c r="A229" s="263"/>
      <c r="B229" s="264" t="s">
        <v>515</v>
      </c>
      <c r="C229" s="520" t="s">
        <v>516</v>
      </c>
      <c r="D229" s="520"/>
      <c r="E229" s="520"/>
      <c r="F229" s="520"/>
      <c r="G229" s="520"/>
      <c r="H229" s="520"/>
      <c r="I229" s="520"/>
      <c r="J229" s="520"/>
      <c r="K229" s="520"/>
      <c r="L229" s="520"/>
      <c r="M229" s="520"/>
      <c r="N229" s="526"/>
      <c r="V229" s="254"/>
      <c r="W229" s="260"/>
      <c r="Y229" s="228" t="s">
        <v>516</v>
      </c>
      <c r="AC229" s="260"/>
      <c r="AD229" s="260"/>
    </row>
    <row r="230" spans="1:30" s="225" customFormat="1" ht="12" x14ac:dyDescent="0.2">
      <c r="A230" s="265"/>
      <c r="B230" s="304">
        <v>1</v>
      </c>
      <c r="C230" s="520" t="s">
        <v>517</v>
      </c>
      <c r="D230" s="520"/>
      <c r="E230" s="520"/>
      <c r="F230" s="266"/>
      <c r="G230" s="266"/>
      <c r="H230" s="266"/>
      <c r="I230" s="266"/>
      <c r="J230" s="267">
        <v>1518.44</v>
      </c>
      <c r="K230" s="305">
        <v>1.38</v>
      </c>
      <c r="L230" s="267">
        <v>101.21</v>
      </c>
      <c r="M230" s="306">
        <v>19.5</v>
      </c>
      <c r="N230" s="268">
        <v>1974</v>
      </c>
      <c r="V230" s="254"/>
      <c r="W230" s="260"/>
      <c r="Z230" s="228" t="s">
        <v>517</v>
      </c>
      <c r="AC230" s="260"/>
      <c r="AD230" s="260"/>
    </row>
    <row r="231" spans="1:30" s="225" customFormat="1" ht="12" x14ac:dyDescent="0.2">
      <c r="A231" s="265"/>
      <c r="B231" s="264"/>
      <c r="C231" s="520" t="s">
        <v>520</v>
      </c>
      <c r="D231" s="520"/>
      <c r="E231" s="520"/>
      <c r="F231" s="266" t="s">
        <v>521</v>
      </c>
      <c r="G231" s="307">
        <v>154</v>
      </c>
      <c r="H231" s="305">
        <v>1.38</v>
      </c>
      <c r="I231" s="311">
        <v>10.264716</v>
      </c>
      <c r="J231" s="267"/>
      <c r="K231" s="266"/>
      <c r="L231" s="267"/>
      <c r="M231" s="266"/>
      <c r="N231" s="268"/>
      <c r="V231" s="254"/>
      <c r="W231" s="260"/>
      <c r="AA231" s="228" t="s">
        <v>520</v>
      </c>
      <c r="AC231" s="260"/>
      <c r="AD231" s="260"/>
    </row>
    <row r="232" spans="1:30" s="225" customFormat="1" ht="12" x14ac:dyDescent="0.2">
      <c r="A232" s="265"/>
      <c r="B232" s="264"/>
      <c r="C232" s="527" t="s">
        <v>522</v>
      </c>
      <c r="D232" s="527"/>
      <c r="E232" s="527"/>
      <c r="F232" s="269"/>
      <c r="G232" s="269"/>
      <c r="H232" s="269"/>
      <c r="I232" s="269"/>
      <c r="J232" s="270">
        <v>1518.44</v>
      </c>
      <c r="K232" s="269"/>
      <c r="L232" s="270">
        <v>101.21</v>
      </c>
      <c r="M232" s="269"/>
      <c r="N232" s="271"/>
      <c r="V232" s="254"/>
      <c r="W232" s="260"/>
      <c r="AB232" s="228" t="s">
        <v>522</v>
      </c>
      <c r="AC232" s="260"/>
      <c r="AD232" s="260"/>
    </row>
    <row r="233" spans="1:30" s="225" customFormat="1" ht="12" x14ac:dyDescent="0.2">
      <c r="A233" s="265"/>
      <c r="B233" s="264"/>
      <c r="C233" s="520" t="s">
        <v>523</v>
      </c>
      <c r="D233" s="520"/>
      <c r="E233" s="520"/>
      <c r="F233" s="266"/>
      <c r="G233" s="266"/>
      <c r="H233" s="266"/>
      <c r="I233" s="266"/>
      <c r="J233" s="267"/>
      <c r="K233" s="266"/>
      <c r="L233" s="267">
        <v>101.21</v>
      </c>
      <c r="M233" s="266"/>
      <c r="N233" s="268">
        <v>1974</v>
      </c>
      <c r="V233" s="254"/>
      <c r="W233" s="260"/>
      <c r="AA233" s="228" t="s">
        <v>523</v>
      </c>
      <c r="AC233" s="260"/>
      <c r="AD233" s="260"/>
    </row>
    <row r="234" spans="1:30" s="225" customFormat="1" ht="33.75" x14ac:dyDescent="0.2">
      <c r="A234" s="265"/>
      <c r="B234" s="264" t="s">
        <v>554</v>
      </c>
      <c r="C234" s="520" t="s">
        <v>555</v>
      </c>
      <c r="D234" s="520"/>
      <c r="E234" s="520"/>
      <c r="F234" s="266" t="s">
        <v>524</v>
      </c>
      <c r="G234" s="307">
        <v>89</v>
      </c>
      <c r="H234" s="266"/>
      <c r="I234" s="307">
        <v>89</v>
      </c>
      <c r="J234" s="267"/>
      <c r="K234" s="266"/>
      <c r="L234" s="267">
        <v>90.08</v>
      </c>
      <c r="M234" s="266"/>
      <c r="N234" s="268">
        <v>1757</v>
      </c>
      <c r="V234" s="254"/>
      <c r="W234" s="260"/>
      <c r="AA234" s="228" t="s">
        <v>555</v>
      </c>
      <c r="AC234" s="260"/>
      <c r="AD234" s="260"/>
    </row>
    <row r="235" spans="1:30" s="225" customFormat="1" ht="33.75" x14ac:dyDescent="0.2">
      <c r="A235" s="265"/>
      <c r="B235" s="264" t="s">
        <v>556</v>
      </c>
      <c r="C235" s="520" t="s">
        <v>557</v>
      </c>
      <c r="D235" s="520"/>
      <c r="E235" s="520"/>
      <c r="F235" s="266" t="s">
        <v>524</v>
      </c>
      <c r="G235" s="307">
        <v>40</v>
      </c>
      <c r="H235" s="266"/>
      <c r="I235" s="307">
        <v>40</v>
      </c>
      <c r="J235" s="267"/>
      <c r="K235" s="266"/>
      <c r="L235" s="267">
        <v>40.479999999999997</v>
      </c>
      <c r="M235" s="266"/>
      <c r="N235" s="268">
        <v>790</v>
      </c>
      <c r="V235" s="254"/>
      <c r="W235" s="260"/>
      <c r="AA235" s="228" t="s">
        <v>557</v>
      </c>
      <c r="AC235" s="260"/>
      <c r="AD235" s="260"/>
    </row>
    <row r="236" spans="1:30" s="225" customFormat="1" ht="12" x14ac:dyDescent="0.2">
      <c r="A236" s="272"/>
      <c r="B236" s="273"/>
      <c r="C236" s="522" t="s">
        <v>526</v>
      </c>
      <c r="D236" s="522"/>
      <c r="E236" s="522"/>
      <c r="F236" s="257"/>
      <c r="G236" s="257"/>
      <c r="H236" s="257"/>
      <c r="I236" s="257"/>
      <c r="J236" s="258"/>
      <c r="K236" s="257"/>
      <c r="L236" s="258">
        <v>231.77</v>
      </c>
      <c r="M236" s="269"/>
      <c r="N236" s="259">
        <v>4521</v>
      </c>
      <c r="V236" s="254"/>
      <c r="W236" s="260"/>
      <c r="AC236" s="260" t="s">
        <v>526</v>
      </c>
      <c r="AD236" s="260"/>
    </row>
    <row r="237" spans="1:30" s="225" customFormat="1" ht="33.75" x14ac:dyDescent="0.2">
      <c r="A237" s="302">
        <v>19</v>
      </c>
      <c r="B237" s="256" t="s">
        <v>568</v>
      </c>
      <c r="C237" s="522" t="s">
        <v>569</v>
      </c>
      <c r="D237" s="522"/>
      <c r="E237" s="522"/>
      <c r="F237" s="257" t="s">
        <v>559</v>
      </c>
      <c r="G237" s="257"/>
      <c r="H237" s="257"/>
      <c r="I237" s="303">
        <v>3</v>
      </c>
      <c r="J237" s="258"/>
      <c r="K237" s="257"/>
      <c r="L237" s="258"/>
      <c r="M237" s="257"/>
      <c r="N237" s="259"/>
      <c r="V237" s="254"/>
      <c r="W237" s="260" t="s">
        <v>569</v>
      </c>
      <c r="AC237" s="260"/>
      <c r="AD237" s="260"/>
    </row>
    <row r="238" spans="1:30" s="225" customFormat="1" ht="33.75" x14ac:dyDescent="0.2">
      <c r="A238" s="263"/>
      <c r="B238" s="264" t="s">
        <v>513</v>
      </c>
      <c r="C238" s="520" t="s">
        <v>514</v>
      </c>
      <c r="D238" s="520"/>
      <c r="E238" s="520"/>
      <c r="F238" s="520"/>
      <c r="G238" s="520"/>
      <c r="H238" s="520"/>
      <c r="I238" s="520"/>
      <c r="J238" s="520"/>
      <c r="K238" s="520"/>
      <c r="L238" s="520"/>
      <c r="M238" s="520"/>
      <c r="N238" s="526"/>
      <c r="V238" s="254"/>
      <c r="W238" s="260"/>
      <c r="Y238" s="228" t="s">
        <v>514</v>
      </c>
      <c r="AC238" s="260"/>
      <c r="AD238" s="260"/>
    </row>
    <row r="239" spans="1:30" s="225" customFormat="1" ht="22.5" x14ac:dyDescent="0.2">
      <c r="A239" s="263"/>
      <c r="B239" s="264" t="s">
        <v>515</v>
      </c>
      <c r="C239" s="520" t="s">
        <v>516</v>
      </c>
      <c r="D239" s="520"/>
      <c r="E239" s="520"/>
      <c r="F239" s="520"/>
      <c r="G239" s="520"/>
      <c r="H239" s="520"/>
      <c r="I239" s="520"/>
      <c r="J239" s="520"/>
      <c r="K239" s="520"/>
      <c r="L239" s="520"/>
      <c r="M239" s="520"/>
      <c r="N239" s="526"/>
      <c r="V239" s="254"/>
      <c r="W239" s="260"/>
      <c r="Y239" s="228" t="s">
        <v>516</v>
      </c>
      <c r="AC239" s="260"/>
      <c r="AD239" s="260"/>
    </row>
    <row r="240" spans="1:30" s="225" customFormat="1" ht="12" x14ac:dyDescent="0.2">
      <c r="A240" s="265"/>
      <c r="B240" s="304">
        <v>1</v>
      </c>
      <c r="C240" s="520" t="s">
        <v>517</v>
      </c>
      <c r="D240" s="520"/>
      <c r="E240" s="520"/>
      <c r="F240" s="266"/>
      <c r="G240" s="266"/>
      <c r="H240" s="266"/>
      <c r="I240" s="266"/>
      <c r="J240" s="267">
        <v>7.27</v>
      </c>
      <c r="K240" s="305">
        <v>1.38</v>
      </c>
      <c r="L240" s="267">
        <v>30.1</v>
      </c>
      <c r="M240" s="306">
        <v>19.5</v>
      </c>
      <c r="N240" s="268">
        <v>587</v>
      </c>
      <c r="V240" s="254"/>
      <c r="W240" s="260"/>
      <c r="Z240" s="228" t="s">
        <v>517</v>
      </c>
      <c r="AC240" s="260"/>
      <c r="AD240" s="260"/>
    </row>
    <row r="241" spans="1:30" s="225" customFormat="1" ht="12" x14ac:dyDescent="0.2">
      <c r="A241" s="265"/>
      <c r="B241" s="304">
        <v>2</v>
      </c>
      <c r="C241" s="520" t="s">
        <v>527</v>
      </c>
      <c r="D241" s="520"/>
      <c r="E241" s="520"/>
      <c r="F241" s="266"/>
      <c r="G241" s="266"/>
      <c r="H241" s="266"/>
      <c r="I241" s="266"/>
      <c r="J241" s="267">
        <v>2.62</v>
      </c>
      <c r="K241" s="305">
        <v>1.38</v>
      </c>
      <c r="L241" s="267">
        <v>10.85</v>
      </c>
      <c r="M241" s="305">
        <v>7.87</v>
      </c>
      <c r="N241" s="268">
        <v>85</v>
      </c>
      <c r="V241" s="254"/>
      <c r="W241" s="260"/>
      <c r="Z241" s="228" t="s">
        <v>527</v>
      </c>
      <c r="AC241" s="260"/>
      <c r="AD241" s="260"/>
    </row>
    <row r="242" spans="1:30" s="225" customFormat="1" ht="12" x14ac:dyDescent="0.2">
      <c r="A242" s="265"/>
      <c r="B242" s="304">
        <v>4</v>
      </c>
      <c r="C242" s="520" t="s">
        <v>529</v>
      </c>
      <c r="D242" s="520"/>
      <c r="E242" s="520"/>
      <c r="F242" s="266"/>
      <c r="G242" s="266"/>
      <c r="H242" s="266"/>
      <c r="I242" s="266"/>
      <c r="J242" s="267">
        <v>36.69</v>
      </c>
      <c r="K242" s="266"/>
      <c r="L242" s="267">
        <v>1.08</v>
      </c>
      <c r="M242" s="305">
        <v>5.47</v>
      </c>
      <c r="N242" s="268">
        <v>6</v>
      </c>
      <c r="V242" s="254"/>
      <c r="W242" s="260"/>
      <c r="Z242" s="228" t="s">
        <v>529</v>
      </c>
      <c r="AC242" s="260"/>
      <c r="AD242" s="260"/>
    </row>
    <row r="243" spans="1:30" s="225" customFormat="1" ht="12" x14ac:dyDescent="0.2">
      <c r="A243" s="265"/>
      <c r="B243" s="264"/>
      <c r="C243" s="520" t="s">
        <v>520</v>
      </c>
      <c r="D243" s="520"/>
      <c r="E243" s="520"/>
      <c r="F243" s="266" t="s">
        <v>521</v>
      </c>
      <c r="G243" s="305">
        <v>0.68</v>
      </c>
      <c r="H243" s="305">
        <v>1.38</v>
      </c>
      <c r="I243" s="309">
        <v>2.8151999999999999</v>
      </c>
      <c r="J243" s="267"/>
      <c r="K243" s="266"/>
      <c r="L243" s="267"/>
      <c r="M243" s="266"/>
      <c r="N243" s="268"/>
      <c r="V243" s="254"/>
      <c r="W243" s="260"/>
      <c r="AA243" s="228" t="s">
        <v>520</v>
      </c>
      <c r="AC243" s="260"/>
      <c r="AD243" s="260"/>
    </row>
    <row r="244" spans="1:30" s="225" customFormat="1" ht="12" x14ac:dyDescent="0.2">
      <c r="A244" s="265"/>
      <c r="B244" s="264"/>
      <c r="C244" s="527" t="s">
        <v>522</v>
      </c>
      <c r="D244" s="527"/>
      <c r="E244" s="527"/>
      <c r="F244" s="269"/>
      <c r="G244" s="269"/>
      <c r="H244" s="269"/>
      <c r="I244" s="269"/>
      <c r="J244" s="270">
        <v>10.25</v>
      </c>
      <c r="K244" s="269"/>
      <c r="L244" s="270">
        <v>42.03</v>
      </c>
      <c r="M244" s="269"/>
      <c r="N244" s="271"/>
      <c r="V244" s="254"/>
      <c r="W244" s="260"/>
      <c r="AB244" s="228" t="s">
        <v>522</v>
      </c>
      <c r="AC244" s="260"/>
      <c r="AD244" s="260"/>
    </row>
    <row r="245" spans="1:30" s="225" customFormat="1" ht="12" x14ac:dyDescent="0.2">
      <c r="A245" s="265"/>
      <c r="B245" s="264"/>
      <c r="C245" s="520" t="s">
        <v>523</v>
      </c>
      <c r="D245" s="520"/>
      <c r="E245" s="520"/>
      <c r="F245" s="266"/>
      <c r="G245" s="266"/>
      <c r="H245" s="266"/>
      <c r="I245" s="266"/>
      <c r="J245" s="267"/>
      <c r="K245" s="266"/>
      <c r="L245" s="267">
        <v>30.1</v>
      </c>
      <c r="M245" s="266"/>
      <c r="N245" s="268">
        <v>587</v>
      </c>
      <c r="V245" s="254"/>
      <c r="W245" s="260"/>
      <c r="AA245" s="228" t="s">
        <v>523</v>
      </c>
      <c r="AC245" s="260"/>
      <c r="AD245" s="260"/>
    </row>
    <row r="246" spans="1:30" s="225" customFormat="1" ht="33.75" x14ac:dyDescent="0.2">
      <c r="A246" s="265"/>
      <c r="B246" s="264" t="s">
        <v>531</v>
      </c>
      <c r="C246" s="520" t="s">
        <v>532</v>
      </c>
      <c r="D246" s="520"/>
      <c r="E246" s="520"/>
      <c r="F246" s="266" t="s">
        <v>524</v>
      </c>
      <c r="G246" s="307">
        <v>103</v>
      </c>
      <c r="H246" s="266"/>
      <c r="I246" s="307">
        <v>103</v>
      </c>
      <c r="J246" s="267"/>
      <c r="K246" s="266"/>
      <c r="L246" s="267">
        <v>31</v>
      </c>
      <c r="M246" s="266"/>
      <c r="N246" s="268">
        <v>605</v>
      </c>
      <c r="V246" s="254"/>
      <c r="W246" s="260"/>
      <c r="AA246" s="228" t="s">
        <v>532</v>
      </c>
      <c r="AC246" s="260"/>
      <c r="AD246" s="260"/>
    </row>
    <row r="247" spans="1:30" s="225" customFormat="1" ht="33.75" x14ac:dyDescent="0.2">
      <c r="A247" s="265"/>
      <c r="B247" s="264" t="s">
        <v>534</v>
      </c>
      <c r="C247" s="520" t="s">
        <v>535</v>
      </c>
      <c r="D247" s="520"/>
      <c r="E247" s="520"/>
      <c r="F247" s="266" t="s">
        <v>524</v>
      </c>
      <c r="G247" s="307">
        <v>60</v>
      </c>
      <c r="H247" s="266"/>
      <c r="I247" s="307">
        <v>60</v>
      </c>
      <c r="J247" s="267"/>
      <c r="K247" s="266"/>
      <c r="L247" s="267">
        <v>18.059999999999999</v>
      </c>
      <c r="M247" s="266"/>
      <c r="N247" s="268">
        <v>352</v>
      </c>
      <c r="V247" s="254"/>
      <c r="W247" s="260"/>
      <c r="AA247" s="228" t="s">
        <v>535</v>
      </c>
      <c r="AC247" s="260"/>
      <c r="AD247" s="260"/>
    </row>
    <row r="248" spans="1:30" s="225" customFormat="1" ht="12" x14ac:dyDescent="0.2">
      <c r="A248" s="272"/>
      <c r="B248" s="273"/>
      <c r="C248" s="522" t="s">
        <v>526</v>
      </c>
      <c r="D248" s="522"/>
      <c r="E248" s="522"/>
      <c r="F248" s="257"/>
      <c r="G248" s="257"/>
      <c r="H248" s="257"/>
      <c r="I248" s="257"/>
      <c r="J248" s="258"/>
      <c r="K248" s="257"/>
      <c r="L248" s="258">
        <v>91.09</v>
      </c>
      <c r="M248" s="269"/>
      <c r="N248" s="259">
        <v>1635</v>
      </c>
      <c r="V248" s="254"/>
      <c r="W248" s="260"/>
      <c r="AC248" s="260" t="s">
        <v>526</v>
      </c>
      <c r="AD248" s="260"/>
    </row>
    <row r="249" spans="1:30" s="225" customFormat="1" ht="33.75" x14ac:dyDescent="0.2">
      <c r="A249" s="302">
        <v>20</v>
      </c>
      <c r="B249" s="256" t="s">
        <v>561</v>
      </c>
      <c r="C249" s="522" t="s">
        <v>562</v>
      </c>
      <c r="D249" s="522"/>
      <c r="E249" s="522"/>
      <c r="F249" s="257" t="s">
        <v>563</v>
      </c>
      <c r="G249" s="257"/>
      <c r="H249" s="257"/>
      <c r="I249" s="315">
        <v>2.2999999999999998</v>
      </c>
      <c r="J249" s="258"/>
      <c r="K249" s="257"/>
      <c r="L249" s="258"/>
      <c r="M249" s="257"/>
      <c r="N249" s="259"/>
      <c r="V249" s="254"/>
      <c r="W249" s="260" t="s">
        <v>562</v>
      </c>
      <c r="AC249" s="260"/>
      <c r="AD249" s="260"/>
    </row>
    <row r="250" spans="1:30" s="225" customFormat="1" ht="12" x14ac:dyDescent="0.2">
      <c r="A250" s="261"/>
      <c r="B250" s="262"/>
      <c r="C250" s="520" t="s">
        <v>707</v>
      </c>
      <c r="D250" s="520"/>
      <c r="E250" s="520"/>
      <c r="F250" s="520"/>
      <c r="G250" s="520"/>
      <c r="H250" s="520"/>
      <c r="I250" s="520"/>
      <c r="J250" s="520"/>
      <c r="K250" s="520"/>
      <c r="L250" s="520"/>
      <c r="M250" s="520"/>
      <c r="N250" s="526"/>
      <c r="V250" s="254"/>
      <c r="W250" s="260"/>
      <c r="X250" s="228" t="s">
        <v>707</v>
      </c>
      <c r="AC250" s="260"/>
      <c r="AD250" s="260"/>
    </row>
    <row r="251" spans="1:30" s="225" customFormat="1" ht="33.75" x14ac:dyDescent="0.2">
      <c r="A251" s="263"/>
      <c r="B251" s="264" t="s">
        <v>513</v>
      </c>
      <c r="C251" s="520" t="s">
        <v>514</v>
      </c>
      <c r="D251" s="520"/>
      <c r="E251" s="520"/>
      <c r="F251" s="520"/>
      <c r="G251" s="520"/>
      <c r="H251" s="520"/>
      <c r="I251" s="520"/>
      <c r="J251" s="520"/>
      <c r="K251" s="520"/>
      <c r="L251" s="520"/>
      <c r="M251" s="520"/>
      <c r="N251" s="526"/>
      <c r="V251" s="254"/>
      <c r="W251" s="260"/>
      <c r="Y251" s="228" t="s">
        <v>514</v>
      </c>
      <c r="AC251" s="260"/>
      <c r="AD251" s="260"/>
    </row>
    <row r="252" spans="1:30" s="225" customFormat="1" ht="22.5" x14ac:dyDescent="0.2">
      <c r="A252" s="263"/>
      <c r="B252" s="264" t="s">
        <v>515</v>
      </c>
      <c r="C252" s="520" t="s">
        <v>516</v>
      </c>
      <c r="D252" s="520"/>
      <c r="E252" s="520"/>
      <c r="F252" s="520"/>
      <c r="G252" s="520"/>
      <c r="H252" s="520"/>
      <c r="I252" s="520"/>
      <c r="J252" s="520"/>
      <c r="K252" s="520"/>
      <c r="L252" s="520"/>
      <c r="M252" s="520"/>
      <c r="N252" s="526"/>
      <c r="V252" s="254"/>
      <c r="W252" s="260"/>
      <c r="Y252" s="228" t="s">
        <v>516</v>
      </c>
      <c r="AC252" s="260"/>
      <c r="AD252" s="260"/>
    </row>
    <row r="253" spans="1:30" s="225" customFormat="1" ht="12" x14ac:dyDescent="0.2">
      <c r="A253" s="265"/>
      <c r="B253" s="304">
        <v>1</v>
      </c>
      <c r="C253" s="520" t="s">
        <v>517</v>
      </c>
      <c r="D253" s="520"/>
      <c r="E253" s="520"/>
      <c r="F253" s="266"/>
      <c r="G253" s="266"/>
      <c r="H253" s="266"/>
      <c r="I253" s="266"/>
      <c r="J253" s="267">
        <v>19.239999999999998</v>
      </c>
      <c r="K253" s="305">
        <v>1.38</v>
      </c>
      <c r="L253" s="267">
        <v>61.07</v>
      </c>
      <c r="M253" s="306">
        <v>19.5</v>
      </c>
      <c r="N253" s="268">
        <v>1191</v>
      </c>
      <c r="V253" s="254"/>
      <c r="W253" s="260"/>
      <c r="Z253" s="228" t="s">
        <v>517</v>
      </c>
      <c r="AC253" s="260"/>
      <c r="AD253" s="260"/>
    </row>
    <row r="254" spans="1:30" s="225" customFormat="1" ht="12" x14ac:dyDescent="0.2">
      <c r="A254" s="265"/>
      <c r="B254" s="304">
        <v>2</v>
      </c>
      <c r="C254" s="520" t="s">
        <v>527</v>
      </c>
      <c r="D254" s="520"/>
      <c r="E254" s="520"/>
      <c r="F254" s="266"/>
      <c r="G254" s="266"/>
      <c r="H254" s="266"/>
      <c r="I254" s="266"/>
      <c r="J254" s="267">
        <v>15.67</v>
      </c>
      <c r="K254" s="305">
        <v>1.38</v>
      </c>
      <c r="L254" s="267">
        <v>49.74</v>
      </c>
      <c r="M254" s="305">
        <v>7.87</v>
      </c>
      <c r="N254" s="268">
        <v>391</v>
      </c>
      <c r="V254" s="254"/>
      <c r="W254" s="260"/>
      <c r="Z254" s="228" t="s">
        <v>527</v>
      </c>
      <c r="AC254" s="260"/>
      <c r="AD254" s="260"/>
    </row>
    <row r="255" spans="1:30" s="225" customFormat="1" ht="12" x14ac:dyDescent="0.2">
      <c r="A255" s="265"/>
      <c r="B255" s="304">
        <v>4</v>
      </c>
      <c r="C255" s="520" t="s">
        <v>529</v>
      </c>
      <c r="D255" s="520"/>
      <c r="E255" s="520"/>
      <c r="F255" s="266"/>
      <c r="G255" s="266"/>
      <c r="H255" s="266"/>
      <c r="I255" s="266"/>
      <c r="J255" s="267">
        <v>1.44</v>
      </c>
      <c r="K255" s="266"/>
      <c r="L255" s="267">
        <v>3.31</v>
      </c>
      <c r="M255" s="305">
        <v>5.47</v>
      </c>
      <c r="N255" s="268">
        <v>18</v>
      </c>
      <c r="V255" s="254"/>
      <c r="W255" s="260"/>
      <c r="Z255" s="228" t="s">
        <v>529</v>
      </c>
      <c r="AC255" s="260"/>
      <c r="AD255" s="260"/>
    </row>
    <row r="256" spans="1:30" s="225" customFormat="1" ht="12" x14ac:dyDescent="0.2">
      <c r="A256" s="265"/>
      <c r="B256" s="264"/>
      <c r="C256" s="520" t="s">
        <v>520</v>
      </c>
      <c r="D256" s="520"/>
      <c r="E256" s="520"/>
      <c r="F256" s="266" t="s">
        <v>521</v>
      </c>
      <c r="G256" s="306">
        <v>1.8</v>
      </c>
      <c r="H256" s="305">
        <v>1.38</v>
      </c>
      <c r="I256" s="309">
        <v>5.7131999999999996</v>
      </c>
      <c r="J256" s="267"/>
      <c r="K256" s="266"/>
      <c r="L256" s="267"/>
      <c r="M256" s="266"/>
      <c r="N256" s="268"/>
      <c r="V256" s="254"/>
      <c r="W256" s="260"/>
      <c r="AA256" s="228" t="s">
        <v>520</v>
      </c>
      <c r="AC256" s="260"/>
      <c r="AD256" s="260"/>
    </row>
    <row r="257" spans="1:30" s="225" customFormat="1" ht="12" x14ac:dyDescent="0.2">
      <c r="A257" s="265"/>
      <c r="B257" s="264"/>
      <c r="C257" s="527" t="s">
        <v>522</v>
      </c>
      <c r="D257" s="527"/>
      <c r="E257" s="527"/>
      <c r="F257" s="269"/>
      <c r="G257" s="269"/>
      <c r="H257" s="269"/>
      <c r="I257" s="269"/>
      <c r="J257" s="270">
        <v>36.35</v>
      </c>
      <c r="K257" s="269"/>
      <c r="L257" s="270">
        <v>114.12</v>
      </c>
      <c r="M257" s="269"/>
      <c r="N257" s="271"/>
      <c r="V257" s="254"/>
      <c r="W257" s="260"/>
      <c r="AB257" s="228" t="s">
        <v>522</v>
      </c>
      <c r="AC257" s="260"/>
      <c r="AD257" s="260"/>
    </row>
    <row r="258" spans="1:30" s="225" customFormat="1" ht="12" x14ac:dyDescent="0.2">
      <c r="A258" s="265"/>
      <c r="B258" s="264"/>
      <c r="C258" s="520" t="s">
        <v>523</v>
      </c>
      <c r="D258" s="520"/>
      <c r="E258" s="520"/>
      <c r="F258" s="266"/>
      <c r="G258" s="266"/>
      <c r="H258" s="266"/>
      <c r="I258" s="266"/>
      <c r="J258" s="267"/>
      <c r="K258" s="266"/>
      <c r="L258" s="267">
        <v>61.07</v>
      </c>
      <c r="M258" s="266"/>
      <c r="N258" s="268">
        <v>1191</v>
      </c>
      <c r="V258" s="254"/>
      <c r="W258" s="260"/>
      <c r="AA258" s="228" t="s">
        <v>523</v>
      </c>
      <c r="AC258" s="260"/>
      <c r="AD258" s="260"/>
    </row>
    <row r="259" spans="1:30" s="225" customFormat="1" ht="33.75" x14ac:dyDescent="0.2">
      <c r="A259" s="265"/>
      <c r="B259" s="264" t="s">
        <v>531</v>
      </c>
      <c r="C259" s="520" t="s">
        <v>532</v>
      </c>
      <c r="D259" s="520"/>
      <c r="E259" s="520"/>
      <c r="F259" s="266" t="s">
        <v>524</v>
      </c>
      <c r="G259" s="307">
        <v>103</v>
      </c>
      <c r="H259" s="266"/>
      <c r="I259" s="307">
        <v>103</v>
      </c>
      <c r="J259" s="267"/>
      <c r="K259" s="266"/>
      <c r="L259" s="267">
        <v>62.9</v>
      </c>
      <c r="M259" s="266"/>
      <c r="N259" s="268">
        <v>1227</v>
      </c>
      <c r="V259" s="254"/>
      <c r="W259" s="260"/>
      <c r="AA259" s="228" t="s">
        <v>532</v>
      </c>
      <c r="AC259" s="260"/>
      <c r="AD259" s="260"/>
    </row>
    <row r="260" spans="1:30" s="225" customFormat="1" ht="33.75" x14ac:dyDescent="0.2">
      <c r="A260" s="265"/>
      <c r="B260" s="264" t="s">
        <v>534</v>
      </c>
      <c r="C260" s="520" t="s">
        <v>535</v>
      </c>
      <c r="D260" s="520"/>
      <c r="E260" s="520"/>
      <c r="F260" s="266" t="s">
        <v>524</v>
      </c>
      <c r="G260" s="307">
        <v>60</v>
      </c>
      <c r="H260" s="266"/>
      <c r="I260" s="307">
        <v>60</v>
      </c>
      <c r="J260" s="267"/>
      <c r="K260" s="266"/>
      <c r="L260" s="267">
        <v>36.64</v>
      </c>
      <c r="M260" s="266"/>
      <c r="N260" s="268">
        <v>715</v>
      </c>
      <c r="V260" s="254"/>
      <c r="W260" s="260"/>
      <c r="AA260" s="228" t="s">
        <v>535</v>
      </c>
      <c r="AC260" s="260"/>
      <c r="AD260" s="260"/>
    </row>
    <row r="261" spans="1:30" s="225" customFormat="1" ht="12" x14ac:dyDescent="0.2">
      <c r="A261" s="272"/>
      <c r="B261" s="273"/>
      <c r="C261" s="522" t="s">
        <v>526</v>
      </c>
      <c r="D261" s="522"/>
      <c r="E261" s="522"/>
      <c r="F261" s="257"/>
      <c r="G261" s="257"/>
      <c r="H261" s="257"/>
      <c r="I261" s="257"/>
      <c r="J261" s="258"/>
      <c r="K261" s="257"/>
      <c r="L261" s="258">
        <v>213.66</v>
      </c>
      <c r="M261" s="269"/>
      <c r="N261" s="259">
        <v>3542</v>
      </c>
      <c r="V261" s="254"/>
      <c r="W261" s="260"/>
      <c r="AC261" s="260" t="s">
        <v>526</v>
      </c>
      <c r="AD261" s="260"/>
    </row>
    <row r="262" spans="1:30" s="225" customFormat="1" ht="22.5" x14ac:dyDescent="0.2">
      <c r="A262" s="302">
        <v>21</v>
      </c>
      <c r="B262" s="256" t="s">
        <v>565</v>
      </c>
      <c r="C262" s="522" t="s">
        <v>566</v>
      </c>
      <c r="D262" s="522"/>
      <c r="E262" s="522"/>
      <c r="F262" s="257" t="s">
        <v>553</v>
      </c>
      <c r="G262" s="257"/>
      <c r="H262" s="257"/>
      <c r="I262" s="314">
        <v>4.8300000000000003E-2</v>
      </c>
      <c r="J262" s="258"/>
      <c r="K262" s="257"/>
      <c r="L262" s="258"/>
      <c r="M262" s="257"/>
      <c r="N262" s="259"/>
      <c r="V262" s="254"/>
      <c r="W262" s="260" t="s">
        <v>566</v>
      </c>
      <c r="AC262" s="260"/>
      <c r="AD262" s="260"/>
    </row>
    <row r="263" spans="1:30" s="225" customFormat="1" ht="12" x14ac:dyDescent="0.2">
      <c r="A263" s="261"/>
      <c r="B263" s="262"/>
      <c r="C263" s="520" t="s">
        <v>706</v>
      </c>
      <c r="D263" s="520"/>
      <c r="E263" s="520"/>
      <c r="F263" s="520"/>
      <c r="G263" s="520"/>
      <c r="H263" s="520"/>
      <c r="I263" s="520"/>
      <c r="J263" s="520"/>
      <c r="K263" s="520"/>
      <c r="L263" s="520"/>
      <c r="M263" s="520"/>
      <c r="N263" s="526"/>
      <c r="V263" s="254"/>
      <c r="W263" s="260"/>
      <c r="X263" s="228" t="s">
        <v>706</v>
      </c>
      <c r="AC263" s="260"/>
      <c r="AD263" s="260"/>
    </row>
    <row r="264" spans="1:30" s="225" customFormat="1" ht="33.75" x14ac:dyDescent="0.2">
      <c r="A264" s="263"/>
      <c r="B264" s="264" t="s">
        <v>513</v>
      </c>
      <c r="C264" s="520" t="s">
        <v>514</v>
      </c>
      <c r="D264" s="520"/>
      <c r="E264" s="520"/>
      <c r="F264" s="520"/>
      <c r="G264" s="520"/>
      <c r="H264" s="520"/>
      <c r="I264" s="520"/>
      <c r="J264" s="520"/>
      <c r="K264" s="520"/>
      <c r="L264" s="520"/>
      <c r="M264" s="520"/>
      <c r="N264" s="526"/>
      <c r="V264" s="254"/>
      <c r="W264" s="260"/>
      <c r="Y264" s="228" t="s">
        <v>514</v>
      </c>
      <c r="AC264" s="260"/>
      <c r="AD264" s="260"/>
    </row>
    <row r="265" spans="1:30" s="225" customFormat="1" ht="22.5" x14ac:dyDescent="0.2">
      <c r="A265" s="263"/>
      <c r="B265" s="264" t="s">
        <v>515</v>
      </c>
      <c r="C265" s="520" t="s">
        <v>516</v>
      </c>
      <c r="D265" s="520"/>
      <c r="E265" s="520"/>
      <c r="F265" s="520"/>
      <c r="G265" s="520"/>
      <c r="H265" s="520"/>
      <c r="I265" s="520"/>
      <c r="J265" s="520"/>
      <c r="K265" s="520"/>
      <c r="L265" s="520"/>
      <c r="M265" s="520"/>
      <c r="N265" s="526"/>
      <c r="V265" s="254"/>
      <c r="W265" s="260"/>
      <c r="Y265" s="228" t="s">
        <v>516</v>
      </c>
      <c r="AC265" s="260"/>
      <c r="AD265" s="260"/>
    </row>
    <row r="266" spans="1:30" s="225" customFormat="1" ht="12" x14ac:dyDescent="0.2">
      <c r="A266" s="265"/>
      <c r="B266" s="304">
        <v>1</v>
      </c>
      <c r="C266" s="520" t="s">
        <v>517</v>
      </c>
      <c r="D266" s="520"/>
      <c r="E266" s="520"/>
      <c r="F266" s="266"/>
      <c r="G266" s="266"/>
      <c r="H266" s="266"/>
      <c r="I266" s="266"/>
      <c r="J266" s="267">
        <v>838.98</v>
      </c>
      <c r="K266" s="305">
        <v>1.38</v>
      </c>
      <c r="L266" s="267">
        <v>55.92</v>
      </c>
      <c r="M266" s="306">
        <v>19.5</v>
      </c>
      <c r="N266" s="268">
        <v>1090</v>
      </c>
      <c r="V266" s="254"/>
      <c r="W266" s="260"/>
      <c r="Z266" s="228" t="s">
        <v>517</v>
      </c>
      <c r="AC266" s="260"/>
      <c r="AD266" s="260"/>
    </row>
    <row r="267" spans="1:30" s="225" customFormat="1" ht="12" x14ac:dyDescent="0.2">
      <c r="A267" s="265"/>
      <c r="B267" s="264"/>
      <c r="C267" s="520" t="s">
        <v>520</v>
      </c>
      <c r="D267" s="520"/>
      <c r="E267" s="520"/>
      <c r="F267" s="266" t="s">
        <v>521</v>
      </c>
      <c r="G267" s="306">
        <v>88.5</v>
      </c>
      <c r="H267" s="305">
        <v>1.38</v>
      </c>
      <c r="I267" s="311">
        <v>5.898879</v>
      </c>
      <c r="J267" s="267"/>
      <c r="K267" s="266"/>
      <c r="L267" s="267"/>
      <c r="M267" s="266"/>
      <c r="N267" s="268"/>
      <c r="V267" s="254"/>
      <c r="W267" s="260"/>
      <c r="AA267" s="228" t="s">
        <v>520</v>
      </c>
      <c r="AC267" s="260"/>
      <c r="AD267" s="260"/>
    </row>
    <row r="268" spans="1:30" s="225" customFormat="1" ht="12" x14ac:dyDescent="0.2">
      <c r="A268" s="265"/>
      <c r="B268" s="264"/>
      <c r="C268" s="527" t="s">
        <v>522</v>
      </c>
      <c r="D268" s="527"/>
      <c r="E268" s="527"/>
      <c r="F268" s="269"/>
      <c r="G268" s="269"/>
      <c r="H268" s="269"/>
      <c r="I268" s="269"/>
      <c r="J268" s="270">
        <v>838.98</v>
      </c>
      <c r="K268" s="269"/>
      <c r="L268" s="270">
        <v>55.92</v>
      </c>
      <c r="M268" s="269"/>
      <c r="N268" s="271"/>
      <c r="V268" s="254"/>
      <c r="W268" s="260"/>
      <c r="AB268" s="228" t="s">
        <v>522</v>
      </c>
      <c r="AC268" s="260"/>
      <c r="AD268" s="260"/>
    </row>
    <row r="269" spans="1:30" s="225" customFormat="1" ht="12" x14ac:dyDescent="0.2">
      <c r="A269" s="265"/>
      <c r="B269" s="264"/>
      <c r="C269" s="520" t="s">
        <v>523</v>
      </c>
      <c r="D269" s="520"/>
      <c r="E269" s="520"/>
      <c r="F269" s="266"/>
      <c r="G269" s="266"/>
      <c r="H269" s="266"/>
      <c r="I269" s="266"/>
      <c r="J269" s="267"/>
      <c r="K269" s="266"/>
      <c r="L269" s="267">
        <v>55.92</v>
      </c>
      <c r="M269" s="266"/>
      <c r="N269" s="268">
        <v>1090</v>
      </c>
      <c r="V269" s="254"/>
      <c r="W269" s="260"/>
      <c r="AA269" s="228" t="s">
        <v>523</v>
      </c>
      <c r="AC269" s="260"/>
      <c r="AD269" s="260"/>
    </row>
    <row r="270" spans="1:30" s="225" customFormat="1" ht="33.75" x14ac:dyDescent="0.2">
      <c r="A270" s="265"/>
      <c r="B270" s="264" t="s">
        <v>554</v>
      </c>
      <c r="C270" s="520" t="s">
        <v>555</v>
      </c>
      <c r="D270" s="520"/>
      <c r="E270" s="520"/>
      <c r="F270" s="266" t="s">
        <v>524</v>
      </c>
      <c r="G270" s="307">
        <v>89</v>
      </c>
      <c r="H270" s="266"/>
      <c r="I270" s="307">
        <v>89</v>
      </c>
      <c r="J270" s="267"/>
      <c r="K270" s="266"/>
      <c r="L270" s="267">
        <v>49.77</v>
      </c>
      <c r="M270" s="266"/>
      <c r="N270" s="268">
        <v>970</v>
      </c>
      <c r="V270" s="254"/>
      <c r="W270" s="260"/>
      <c r="AA270" s="228" t="s">
        <v>555</v>
      </c>
      <c r="AC270" s="260"/>
      <c r="AD270" s="260"/>
    </row>
    <row r="271" spans="1:30" s="225" customFormat="1" ht="33.75" x14ac:dyDescent="0.2">
      <c r="A271" s="265"/>
      <c r="B271" s="264" t="s">
        <v>556</v>
      </c>
      <c r="C271" s="520" t="s">
        <v>557</v>
      </c>
      <c r="D271" s="520"/>
      <c r="E271" s="520"/>
      <c r="F271" s="266" t="s">
        <v>524</v>
      </c>
      <c r="G271" s="307">
        <v>40</v>
      </c>
      <c r="H271" s="266"/>
      <c r="I271" s="307">
        <v>40</v>
      </c>
      <c r="J271" s="267"/>
      <c r="K271" s="266"/>
      <c r="L271" s="267">
        <v>22.37</v>
      </c>
      <c r="M271" s="266"/>
      <c r="N271" s="268">
        <v>436</v>
      </c>
      <c r="V271" s="254"/>
      <c r="W271" s="260"/>
      <c r="AA271" s="228" t="s">
        <v>557</v>
      </c>
      <c r="AC271" s="260"/>
      <c r="AD271" s="260"/>
    </row>
    <row r="272" spans="1:30" s="225" customFormat="1" ht="12" x14ac:dyDescent="0.2">
      <c r="A272" s="272"/>
      <c r="B272" s="273"/>
      <c r="C272" s="522" t="s">
        <v>526</v>
      </c>
      <c r="D272" s="522"/>
      <c r="E272" s="522"/>
      <c r="F272" s="257"/>
      <c r="G272" s="257"/>
      <c r="H272" s="257"/>
      <c r="I272" s="257"/>
      <c r="J272" s="258"/>
      <c r="K272" s="257"/>
      <c r="L272" s="258">
        <v>128.06</v>
      </c>
      <c r="M272" s="269"/>
      <c r="N272" s="259">
        <v>2496</v>
      </c>
      <c r="V272" s="254"/>
      <c r="W272" s="260"/>
      <c r="AC272" s="260" t="s">
        <v>526</v>
      </c>
      <c r="AD272" s="260"/>
    </row>
    <row r="273" spans="1:32" s="225" customFormat="1" ht="1.5" customHeight="1" x14ac:dyDescent="0.2">
      <c r="A273" s="275"/>
      <c r="B273" s="273"/>
      <c r="C273" s="273"/>
      <c r="D273" s="273"/>
      <c r="E273" s="273"/>
      <c r="F273" s="275"/>
      <c r="G273" s="275"/>
      <c r="H273" s="275"/>
      <c r="I273" s="275"/>
      <c r="J273" s="279"/>
      <c r="K273" s="275"/>
      <c r="L273" s="279"/>
      <c r="M273" s="266"/>
      <c r="N273" s="279"/>
      <c r="V273" s="254"/>
      <c r="W273" s="260"/>
      <c r="AC273" s="260"/>
      <c r="AD273" s="260"/>
    </row>
    <row r="274" spans="1:32" s="225" customFormat="1" ht="12" x14ac:dyDescent="0.2">
      <c r="A274" s="280"/>
      <c r="B274" s="281"/>
      <c r="C274" s="522" t="s">
        <v>708</v>
      </c>
      <c r="D274" s="522"/>
      <c r="E274" s="522"/>
      <c r="F274" s="522"/>
      <c r="G274" s="522"/>
      <c r="H274" s="522"/>
      <c r="I274" s="522"/>
      <c r="J274" s="522"/>
      <c r="K274" s="522"/>
      <c r="L274" s="282">
        <v>26712.13</v>
      </c>
      <c r="M274" s="283"/>
      <c r="N274" s="284"/>
      <c r="V274" s="254"/>
      <c r="W274" s="260"/>
      <c r="AC274" s="260"/>
      <c r="AD274" s="260"/>
      <c r="AE274" s="260" t="s">
        <v>708</v>
      </c>
    </row>
    <row r="275" spans="1:32" s="225" customFormat="1" ht="12" x14ac:dyDescent="0.2">
      <c r="A275" s="523" t="s">
        <v>709</v>
      </c>
      <c r="B275" s="524"/>
      <c r="C275" s="524"/>
      <c r="D275" s="524"/>
      <c r="E275" s="524"/>
      <c r="F275" s="524"/>
      <c r="G275" s="524"/>
      <c r="H275" s="524"/>
      <c r="I275" s="524"/>
      <c r="J275" s="524"/>
      <c r="K275" s="524"/>
      <c r="L275" s="524"/>
      <c r="M275" s="524"/>
      <c r="N275" s="525"/>
      <c r="V275" s="254" t="s">
        <v>709</v>
      </c>
      <c r="W275" s="260"/>
      <c r="AC275" s="260"/>
      <c r="AD275" s="260"/>
      <c r="AE275" s="260"/>
    </row>
    <row r="276" spans="1:32" s="225" customFormat="1" ht="22.5" x14ac:dyDescent="0.2">
      <c r="A276" s="255" t="s">
        <v>710</v>
      </c>
      <c r="B276" s="256" t="s">
        <v>570</v>
      </c>
      <c r="C276" s="522" t="s">
        <v>711</v>
      </c>
      <c r="D276" s="522"/>
      <c r="E276" s="522"/>
      <c r="F276" s="257" t="s">
        <v>571</v>
      </c>
      <c r="G276" s="257"/>
      <c r="H276" s="257"/>
      <c r="I276" s="303">
        <v>15</v>
      </c>
      <c r="J276" s="258">
        <v>1265.06</v>
      </c>
      <c r="K276" s="316">
        <v>1.04236</v>
      </c>
      <c r="L276" s="258">
        <v>19779.72</v>
      </c>
      <c r="M276" s="310">
        <v>5.81</v>
      </c>
      <c r="N276" s="259">
        <v>114920</v>
      </c>
      <c r="V276" s="254"/>
      <c r="W276" s="260" t="s">
        <v>711</v>
      </c>
      <c r="AC276" s="260"/>
      <c r="AD276" s="260"/>
      <c r="AE276" s="260"/>
    </row>
    <row r="277" spans="1:32" s="225" customFormat="1" ht="12" x14ac:dyDescent="0.2">
      <c r="A277" s="272"/>
      <c r="B277" s="273"/>
      <c r="C277" s="233" t="s">
        <v>594</v>
      </c>
      <c r="D277" s="274"/>
      <c r="E277" s="274"/>
      <c r="F277" s="275"/>
      <c r="G277" s="275"/>
      <c r="H277" s="275"/>
      <c r="I277" s="275"/>
      <c r="J277" s="276"/>
      <c r="K277" s="275"/>
      <c r="L277" s="276"/>
      <c r="M277" s="277"/>
      <c r="N277" s="278"/>
      <c r="V277" s="254"/>
      <c r="W277" s="260"/>
      <c r="AC277" s="260"/>
      <c r="AD277" s="260"/>
      <c r="AE277" s="260"/>
    </row>
    <row r="278" spans="1:32" s="225" customFormat="1" ht="12" x14ac:dyDescent="0.2">
      <c r="A278" s="261"/>
      <c r="B278" s="262"/>
      <c r="C278" s="520" t="s">
        <v>712</v>
      </c>
      <c r="D278" s="520"/>
      <c r="E278" s="520"/>
      <c r="F278" s="520"/>
      <c r="G278" s="520"/>
      <c r="H278" s="520"/>
      <c r="I278" s="520"/>
      <c r="J278" s="520"/>
      <c r="K278" s="520"/>
      <c r="L278" s="520"/>
      <c r="M278" s="520"/>
      <c r="N278" s="526"/>
      <c r="V278" s="254"/>
      <c r="W278" s="260"/>
      <c r="AC278" s="260"/>
      <c r="AD278" s="260"/>
      <c r="AE278" s="260"/>
      <c r="AF278" s="228" t="s">
        <v>712</v>
      </c>
    </row>
    <row r="279" spans="1:32" s="225" customFormat="1" ht="22.5" x14ac:dyDescent="0.2">
      <c r="A279" s="263"/>
      <c r="B279" s="264" t="s">
        <v>597</v>
      </c>
      <c r="C279" s="520" t="s">
        <v>598</v>
      </c>
      <c r="D279" s="520"/>
      <c r="E279" s="520"/>
      <c r="F279" s="520"/>
      <c r="G279" s="520"/>
      <c r="H279" s="520"/>
      <c r="I279" s="520"/>
      <c r="J279" s="520"/>
      <c r="K279" s="520"/>
      <c r="L279" s="520"/>
      <c r="M279" s="520"/>
      <c r="N279" s="526"/>
      <c r="V279" s="254"/>
      <c r="W279" s="260"/>
      <c r="Y279" s="228" t="s">
        <v>598</v>
      </c>
      <c r="AC279" s="260"/>
      <c r="AD279" s="260"/>
      <c r="AE279" s="260"/>
    </row>
    <row r="280" spans="1:32" s="225" customFormat="1" ht="22.5" x14ac:dyDescent="0.2">
      <c r="A280" s="263"/>
      <c r="B280" s="264" t="s">
        <v>595</v>
      </c>
      <c r="C280" s="520" t="s">
        <v>596</v>
      </c>
      <c r="D280" s="520"/>
      <c r="E280" s="520"/>
      <c r="F280" s="520"/>
      <c r="G280" s="520"/>
      <c r="H280" s="520"/>
      <c r="I280" s="520"/>
      <c r="J280" s="520"/>
      <c r="K280" s="520"/>
      <c r="L280" s="520"/>
      <c r="M280" s="520"/>
      <c r="N280" s="526"/>
      <c r="V280" s="254"/>
      <c r="W280" s="260"/>
      <c r="Y280" s="228" t="s">
        <v>596</v>
      </c>
      <c r="AC280" s="260"/>
      <c r="AD280" s="260"/>
      <c r="AE280" s="260"/>
    </row>
    <row r="281" spans="1:32" s="225" customFormat="1" ht="1.5" customHeight="1" x14ac:dyDescent="0.2">
      <c r="A281" s="275"/>
      <c r="B281" s="273"/>
      <c r="C281" s="273"/>
      <c r="D281" s="273"/>
      <c r="E281" s="273"/>
      <c r="F281" s="275"/>
      <c r="G281" s="275"/>
      <c r="H281" s="275"/>
      <c r="I281" s="275"/>
      <c r="J281" s="279"/>
      <c r="K281" s="275"/>
      <c r="L281" s="279"/>
      <c r="M281" s="266"/>
      <c r="N281" s="279"/>
      <c r="V281" s="254"/>
      <c r="W281" s="260"/>
      <c r="AC281" s="260"/>
      <c r="AD281" s="260"/>
      <c r="AE281" s="260"/>
    </row>
    <row r="282" spans="1:32" s="225" customFormat="1" ht="12" x14ac:dyDescent="0.2">
      <c r="A282" s="280"/>
      <c r="B282" s="281"/>
      <c r="C282" s="522" t="s">
        <v>713</v>
      </c>
      <c r="D282" s="522"/>
      <c r="E282" s="522"/>
      <c r="F282" s="522"/>
      <c r="G282" s="522"/>
      <c r="H282" s="522"/>
      <c r="I282" s="522"/>
      <c r="J282" s="522"/>
      <c r="K282" s="522"/>
      <c r="L282" s="282">
        <v>19779.72</v>
      </c>
      <c r="M282" s="283"/>
      <c r="N282" s="284"/>
      <c r="V282" s="254"/>
      <c r="W282" s="260"/>
      <c r="AC282" s="260"/>
      <c r="AD282" s="260"/>
      <c r="AE282" s="260" t="s">
        <v>713</v>
      </c>
    </row>
    <row r="283" spans="1:32" s="225" customFormat="1" ht="12" x14ac:dyDescent="0.2">
      <c r="A283" s="523" t="s">
        <v>714</v>
      </c>
      <c r="B283" s="524"/>
      <c r="C283" s="524"/>
      <c r="D283" s="524"/>
      <c r="E283" s="524"/>
      <c r="F283" s="524"/>
      <c r="G283" s="524"/>
      <c r="H283" s="524"/>
      <c r="I283" s="524"/>
      <c r="J283" s="524"/>
      <c r="K283" s="524"/>
      <c r="L283" s="524"/>
      <c r="M283" s="524"/>
      <c r="N283" s="525"/>
      <c r="V283" s="254" t="s">
        <v>714</v>
      </c>
      <c r="W283" s="260"/>
      <c r="AC283" s="260"/>
      <c r="AD283" s="260"/>
      <c r="AE283" s="260"/>
    </row>
    <row r="284" spans="1:32" s="225" customFormat="1" ht="45" x14ac:dyDescent="0.2">
      <c r="A284" s="302">
        <v>23</v>
      </c>
      <c r="B284" s="256" t="s">
        <v>715</v>
      </c>
      <c r="C284" s="522" t="s">
        <v>592</v>
      </c>
      <c r="D284" s="522"/>
      <c r="E284" s="522"/>
      <c r="F284" s="257" t="s">
        <v>593</v>
      </c>
      <c r="G284" s="257"/>
      <c r="H284" s="257"/>
      <c r="I284" s="314">
        <v>1.6302000000000001</v>
      </c>
      <c r="J284" s="258">
        <v>23557</v>
      </c>
      <c r="K284" s="257"/>
      <c r="L284" s="258">
        <v>38402.620000000003</v>
      </c>
      <c r="M284" s="310">
        <v>5.47</v>
      </c>
      <c r="N284" s="259">
        <v>210062</v>
      </c>
      <c r="V284" s="254"/>
      <c r="W284" s="260" t="s">
        <v>592</v>
      </c>
      <c r="AC284" s="260"/>
      <c r="AD284" s="260"/>
      <c r="AE284" s="260"/>
    </row>
    <row r="285" spans="1:32" s="225" customFormat="1" ht="12" x14ac:dyDescent="0.2">
      <c r="A285" s="272"/>
      <c r="B285" s="273"/>
      <c r="C285" s="233" t="s">
        <v>572</v>
      </c>
      <c r="D285" s="274"/>
      <c r="E285" s="274"/>
      <c r="F285" s="275"/>
      <c r="G285" s="275"/>
      <c r="H285" s="275"/>
      <c r="I285" s="275"/>
      <c r="J285" s="276"/>
      <c r="K285" s="275"/>
      <c r="L285" s="276"/>
      <c r="M285" s="277"/>
      <c r="N285" s="278"/>
      <c r="V285" s="254"/>
      <c r="W285" s="260"/>
      <c r="AC285" s="260"/>
      <c r="AD285" s="260"/>
      <c r="AE285" s="260"/>
    </row>
    <row r="286" spans="1:32" s="225" customFormat="1" ht="12" x14ac:dyDescent="0.2">
      <c r="A286" s="261"/>
      <c r="B286" s="262"/>
      <c r="C286" s="520" t="s">
        <v>716</v>
      </c>
      <c r="D286" s="520"/>
      <c r="E286" s="520"/>
      <c r="F286" s="520"/>
      <c r="G286" s="520"/>
      <c r="H286" s="520"/>
      <c r="I286" s="520"/>
      <c r="J286" s="520"/>
      <c r="K286" s="520"/>
      <c r="L286" s="520"/>
      <c r="M286" s="520"/>
      <c r="N286" s="526"/>
      <c r="V286" s="254"/>
      <c r="W286" s="260"/>
      <c r="X286" s="228" t="s">
        <v>716</v>
      </c>
      <c r="AC286" s="260"/>
      <c r="AD286" s="260"/>
      <c r="AE286" s="260"/>
    </row>
    <row r="287" spans="1:32" s="225" customFormat="1" ht="33.75" x14ac:dyDescent="0.2">
      <c r="A287" s="302">
        <v>25</v>
      </c>
      <c r="B287" s="256" t="s">
        <v>717</v>
      </c>
      <c r="C287" s="522" t="s">
        <v>718</v>
      </c>
      <c r="D287" s="522"/>
      <c r="E287" s="522"/>
      <c r="F287" s="257" t="s">
        <v>571</v>
      </c>
      <c r="G287" s="257"/>
      <c r="H287" s="257"/>
      <c r="I287" s="303">
        <v>25</v>
      </c>
      <c r="J287" s="258">
        <v>1373.08</v>
      </c>
      <c r="K287" s="257"/>
      <c r="L287" s="258">
        <v>34327</v>
      </c>
      <c r="M287" s="310">
        <v>5.47</v>
      </c>
      <c r="N287" s="259">
        <v>187769</v>
      </c>
      <c r="V287" s="254"/>
      <c r="W287" s="260" t="s">
        <v>718</v>
      </c>
      <c r="AC287" s="260"/>
      <c r="AD287" s="260"/>
      <c r="AE287" s="260"/>
    </row>
    <row r="288" spans="1:32" s="225" customFormat="1" ht="12" x14ac:dyDescent="0.2">
      <c r="A288" s="272"/>
      <c r="B288" s="273"/>
      <c r="C288" s="233" t="s">
        <v>572</v>
      </c>
      <c r="D288" s="274"/>
      <c r="E288" s="274"/>
      <c r="F288" s="275"/>
      <c r="G288" s="275"/>
      <c r="H288" s="275"/>
      <c r="I288" s="275"/>
      <c r="J288" s="276"/>
      <c r="K288" s="275"/>
      <c r="L288" s="276"/>
      <c r="M288" s="277"/>
      <c r="N288" s="278"/>
      <c r="V288" s="254"/>
      <c r="W288" s="260"/>
      <c r="AC288" s="260"/>
      <c r="AD288" s="260"/>
      <c r="AE288" s="260"/>
    </row>
    <row r="289" spans="1:32" s="225" customFormat="1" ht="22.5" x14ac:dyDescent="0.2">
      <c r="A289" s="302">
        <v>26</v>
      </c>
      <c r="B289" s="256" t="s">
        <v>719</v>
      </c>
      <c r="C289" s="522" t="s">
        <v>720</v>
      </c>
      <c r="D289" s="522"/>
      <c r="E289" s="522"/>
      <c r="F289" s="257" t="s">
        <v>721</v>
      </c>
      <c r="G289" s="257"/>
      <c r="H289" s="257"/>
      <c r="I289" s="310">
        <v>6.24</v>
      </c>
      <c r="J289" s="258">
        <v>17.03</v>
      </c>
      <c r="K289" s="257"/>
      <c r="L289" s="258">
        <v>106.27</v>
      </c>
      <c r="M289" s="310">
        <v>5.47</v>
      </c>
      <c r="N289" s="259">
        <v>581</v>
      </c>
      <c r="V289" s="254"/>
      <c r="W289" s="260" t="s">
        <v>720</v>
      </c>
      <c r="AC289" s="260"/>
      <c r="AD289" s="260"/>
      <c r="AE289" s="260"/>
    </row>
    <row r="290" spans="1:32" s="225" customFormat="1" ht="12" x14ac:dyDescent="0.2">
      <c r="A290" s="272"/>
      <c r="B290" s="273"/>
      <c r="C290" s="233" t="s">
        <v>572</v>
      </c>
      <c r="D290" s="274"/>
      <c r="E290" s="274"/>
      <c r="F290" s="275"/>
      <c r="G290" s="275"/>
      <c r="H290" s="275"/>
      <c r="I290" s="275"/>
      <c r="J290" s="276"/>
      <c r="K290" s="275"/>
      <c r="L290" s="276"/>
      <c r="M290" s="277"/>
      <c r="N290" s="278"/>
      <c r="V290" s="254"/>
      <c r="W290" s="260"/>
      <c r="AC290" s="260"/>
      <c r="AD290" s="260"/>
      <c r="AE290" s="260"/>
    </row>
    <row r="291" spans="1:32" s="225" customFormat="1" ht="12" x14ac:dyDescent="0.2">
      <c r="A291" s="261"/>
      <c r="B291" s="262"/>
      <c r="C291" s="520" t="s">
        <v>722</v>
      </c>
      <c r="D291" s="520"/>
      <c r="E291" s="520"/>
      <c r="F291" s="520"/>
      <c r="G291" s="520"/>
      <c r="H291" s="520"/>
      <c r="I291" s="520"/>
      <c r="J291" s="520"/>
      <c r="K291" s="520"/>
      <c r="L291" s="520"/>
      <c r="M291" s="520"/>
      <c r="N291" s="526"/>
      <c r="V291" s="254"/>
      <c r="W291" s="260"/>
      <c r="X291" s="228" t="s">
        <v>722</v>
      </c>
      <c r="AC291" s="260"/>
      <c r="AD291" s="260"/>
      <c r="AE291" s="260"/>
    </row>
    <row r="292" spans="1:32" s="225" customFormat="1" ht="12" x14ac:dyDescent="0.2">
      <c r="A292" s="302">
        <v>27</v>
      </c>
      <c r="B292" s="256" t="s">
        <v>570</v>
      </c>
      <c r="C292" s="522" t="s">
        <v>723</v>
      </c>
      <c r="D292" s="522"/>
      <c r="E292" s="522"/>
      <c r="F292" s="257" t="s">
        <v>571</v>
      </c>
      <c r="G292" s="257"/>
      <c r="H292" s="257"/>
      <c r="I292" s="303">
        <v>6</v>
      </c>
      <c r="J292" s="258">
        <v>380.87</v>
      </c>
      <c r="K292" s="257"/>
      <c r="L292" s="258">
        <v>2285.2199999999998</v>
      </c>
      <c r="M292" s="310">
        <v>5.47</v>
      </c>
      <c r="N292" s="259">
        <v>12500</v>
      </c>
      <c r="V292" s="254"/>
      <c r="W292" s="260" t="s">
        <v>723</v>
      </c>
      <c r="AC292" s="260"/>
      <c r="AD292" s="260"/>
      <c r="AE292" s="260"/>
    </row>
    <row r="293" spans="1:32" s="225" customFormat="1" ht="12" x14ac:dyDescent="0.2">
      <c r="A293" s="272"/>
      <c r="B293" s="273"/>
      <c r="C293" s="233" t="s">
        <v>572</v>
      </c>
      <c r="D293" s="274"/>
      <c r="E293" s="274"/>
      <c r="F293" s="275"/>
      <c r="G293" s="275"/>
      <c r="H293" s="275"/>
      <c r="I293" s="275"/>
      <c r="J293" s="276"/>
      <c r="K293" s="275"/>
      <c r="L293" s="276"/>
      <c r="M293" s="277"/>
      <c r="N293" s="278"/>
      <c r="V293" s="254"/>
      <c r="W293" s="260"/>
      <c r="AC293" s="260"/>
      <c r="AD293" s="260"/>
      <c r="AE293" s="260"/>
    </row>
    <row r="294" spans="1:32" s="225" customFormat="1" ht="12" x14ac:dyDescent="0.2">
      <c r="A294" s="261"/>
      <c r="B294" s="262"/>
      <c r="C294" s="520" t="s">
        <v>724</v>
      </c>
      <c r="D294" s="520"/>
      <c r="E294" s="520"/>
      <c r="F294" s="520"/>
      <c r="G294" s="520"/>
      <c r="H294" s="520"/>
      <c r="I294" s="520"/>
      <c r="J294" s="520"/>
      <c r="K294" s="520"/>
      <c r="L294" s="520"/>
      <c r="M294" s="520"/>
      <c r="N294" s="526"/>
      <c r="V294" s="254"/>
      <c r="W294" s="260"/>
      <c r="AC294" s="260"/>
      <c r="AD294" s="260"/>
      <c r="AE294" s="260"/>
      <c r="AF294" s="228" t="s">
        <v>724</v>
      </c>
    </row>
    <row r="295" spans="1:32" s="225" customFormat="1" ht="22.5" x14ac:dyDescent="0.2">
      <c r="A295" s="302">
        <v>28</v>
      </c>
      <c r="B295" s="256" t="s">
        <v>583</v>
      </c>
      <c r="C295" s="522" t="s">
        <v>725</v>
      </c>
      <c r="D295" s="522"/>
      <c r="E295" s="522"/>
      <c r="F295" s="257" t="s">
        <v>571</v>
      </c>
      <c r="G295" s="257"/>
      <c r="H295" s="257"/>
      <c r="I295" s="303">
        <v>64</v>
      </c>
      <c r="J295" s="258">
        <v>131.30000000000001</v>
      </c>
      <c r="K295" s="257"/>
      <c r="L295" s="258">
        <v>8403.2000000000007</v>
      </c>
      <c r="M295" s="310">
        <v>5.47</v>
      </c>
      <c r="N295" s="259">
        <v>45966</v>
      </c>
      <c r="V295" s="254"/>
      <c r="W295" s="260" t="s">
        <v>725</v>
      </c>
      <c r="AC295" s="260"/>
      <c r="AD295" s="260"/>
      <c r="AE295" s="260"/>
    </row>
    <row r="296" spans="1:32" s="225" customFormat="1" ht="12" x14ac:dyDescent="0.2">
      <c r="A296" s="272"/>
      <c r="B296" s="273"/>
      <c r="C296" s="233" t="s">
        <v>572</v>
      </c>
      <c r="D296" s="274"/>
      <c r="E296" s="274"/>
      <c r="F296" s="275"/>
      <c r="G296" s="275"/>
      <c r="H296" s="275"/>
      <c r="I296" s="275"/>
      <c r="J296" s="276"/>
      <c r="K296" s="275"/>
      <c r="L296" s="276"/>
      <c r="M296" s="277"/>
      <c r="N296" s="278"/>
      <c r="V296" s="254"/>
      <c r="W296" s="260"/>
      <c r="AC296" s="260"/>
      <c r="AD296" s="260"/>
      <c r="AE296" s="260"/>
    </row>
    <row r="297" spans="1:32" s="225" customFormat="1" ht="12" x14ac:dyDescent="0.2">
      <c r="A297" s="302">
        <v>29</v>
      </c>
      <c r="B297" s="256" t="s">
        <v>585</v>
      </c>
      <c r="C297" s="522" t="s">
        <v>726</v>
      </c>
      <c r="D297" s="522"/>
      <c r="E297" s="522"/>
      <c r="F297" s="257" t="s">
        <v>587</v>
      </c>
      <c r="G297" s="257"/>
      <c r="H297" s="257"/>
      <c r="I297" s="310">
        <v>0.64</v>
      </c>
      <c r="J297" s="258">
        <v>27</v>
      </c>
      <c r="K297" s="257"/>
      <c r="L297" s="258">
        <v>17.28</v>
      </c>
      <c r="M297" s="310">
        <v>5.47</v>
      </c>
      <c r="N297" s="259">
        <v>95</v>
      </c>
      <c r="V297" s="254"/>
      <c r="W297" s="260" t="s">
        <v>726</v>
      </c>
      <c r="AC297" s="260"/>
      <c r="AD297" s="260"/>
      <c r="AE297" s="260"/>
    </row>
    <row r="298" spans="1:32" s="225" customFormat="1" ht="12" x14ac:dyDescent="0.2">
      <c r="A298" s="272"/>
      <c r="B298" s="273"/>
      <c r="C298" s="233" t="s">
        <v>572</v>
      </c>
      <c r="D298" s="274"/>
      <c r="E298" s="274"/>
      <c r="F298" s="275"/>
      <c r="G298" s="275"/>
      <c r="H298" s="275"/>
      <c r="I298" s="275"/>
      <c r="J298" s="276"/>
      <c r="K298" s="275"/>
      <c r="L298" s="276"/>
      <c r="M298" s="277"/>
      <c r="N298" s="278"/>
      <c r="V298" s="254"/>
      <c r="W298" s="260"/>
      <c r="AC298" s="260"/>
      <c r="AD298" s="260"/>
      <c r="AE298" s="260"/>
    </row>
    <row r="299" spans="1:32" s="225" customFormat="1" ht="12" x14ac:dyDescent="0.2">
      <c r="A299" s="261"/>
      <c r="B299" s="262"/>
      <c r="C299" s="520" t="s">
        <v>727</v>
      </c>
      <c r="D299" s="520"/>
      <c r="E299" s="520"/>
      <c r="F299" s="520"/>
      <c r="G299" s="520"/>
      <c r="H299" s="520"/>
      <c r="I299" s="520"/>
      <c r="J299" s="520"/>
      <c r="K299" s="520"/>
      <c r="L299" s="520"/>
      <c r="M299" s="520"/>
      <c r="N299" s="526"/>
      <c r="V299" s="254"/>
      <c r="W299" s="260"/>
      <c r="X299" s="228" t="s">
        <v>727</v>
      </c>
      <c r="AC299" s="260"/>
      <c r="AD299" s="260"/>
      <c r="AE299" s="260"/>
    </row>
    <row r="300" spans="1:32" s="225" customFormat="1" ht="12" x14ac:dyDescent="0.2">
      <c r="A300" s="302">
        <v>30</v>
      </c>
      <c r="B300" s="256" t="s">
        <v>570</v>
      </c>
      <c r="C300" s="522" t="s">
        <v>589</v>
      </c>
      <c r="D300" s="522"/>
      <c r="E300" s="522"/>
      <c r="F300" s="257" t="s">
        <v>571</v>
      </c>
      <c r="G300" s="257"/>
      <c r="H300" s="257"/>
      <c r="I300" s="303">
        <v>120</v>
      </c>
      <c r="J300" s="258">
        <v>32.299999999999997</v>
      </c>
      <c r="K300" s="257"/>
      <c r="L300" s="258">
        <v>3876</v>
      </c>
      <c r="M300" s="310">
        <v>5.47</v>
      </c>
      <c r="N300" s="259">
        <v>21202</v>
      </c>
      <c r="V300" s="254"/>
      <c r="W300" s="260" t="s">
        <v>589</v>
      </c>
      <c r="AC300" s="260"/>
      <c r="AD300" s="260"/>
      <c r="AE300" s="260"/>
    </row>
    <row r="301" spans="1:32" s="225" customFormat="1" ht="12" x14ac:dyDescent="0.2">
      <c r="A301" s="272"/>
      <c r="B301" s="273"/>
      <c r="C301" s="233" t="s">
        <v>572</v>
      </c>
      <c r="D301" s="274"/>
      <c r="E301" s="274"/>
      <c r="F301" s="275"/>
      <c r="G301" s="275"/>
      <c r="H301" s="275"/>
      <c r="I301" s="275"/>
      <c r="J301" s="276"/>
      <c r="K301" s="275"/>
      <c r="L301" s="276"/>
      <c r="M301" s="277"/>
      <c r="N301" s="278"/>
      <c r="V301" s="254"/>
      <c r="W301" s="260"/>
      <c r="AC301" s="260"/>
      <c r="AD301" s="260"/>
      <c r="AE301" s="260"/>
    </row>
    <row r="302" spans="1:32" s="225" customFormat="1" ht="12" x14ac:dyDescent="0.2">
      <c r="A302" s="261"/>
      <c r="B302" s="262"/>
      <c r="C302" s="520" t="s">
        <v>728</v>
      </c>
      <c r="D302" s="520"/>
      <c r="E302" s="520"/>
      <c r="F302" s="520"/>
      <c r="G302" s="520"/>
      <c r="H302" s="520"/>
      <c r="I302" s="520"/>
      <c r="J302" s="520"/>
      <c r="K302" s="520"/>
      <c r="L302" s="520"/>
      <c r="M302" s="520"/>
      <c r="N302" s="526"/>
      <c r="V302" s="254"/>
      <c r="W302" s="260"/>
      <c r="AC302" s="260"/>
      <c r="AD302" s="260"/>
      <c r="AE302" s="260"/>
      <c r="AF302" s="228" t="s">
        <v>728</v>
      </c>
    </row>
    <row r="303" spans="1:32" s="225" customFormat="1" ht="22.5" x14ac:dyDescent="0.2">
      <c r="A303" s="302">
        <v>31</v>
      </c>
      <c r="B303" s="256" t="s">
        <v>729</v>
      </c>
      <c r="C303" s="522" t="s">
        <v>730</v>
      </c>
      <c r="D303" s="522"/>
      <c r="E303" s="522"/>
      <c r="F303" s="257" t="s">
        <v>571</v>
      </c>
      <c r="G303" s="257"/>
      <c r="H303" s="257"/>
      <c r="I303" s="303">
        <v>17</v>
      </c>
      <c r="J303" s="258">
        <v>13.21</v>
      </c>
      <c r="K303" s="257"/>
      <c r="L303" s="258">
        <v>224.57</v>
      </c>
      <c r="M303" s="310">
        <v>5.47</v>
      </c>
      <c r="N303" s="259">
        <v>1228</v>
      </c>
      <c r="V303" s="254"/>
      <c r="W303" s="260" t="s">
        <v>730</v>
      </c>
      <c r="AC303" s="260"/>
      <c r="AD303" s="260"/>
      <c r="AE303" s="260"/>
    </row>
    <row r="304" spans="1:32" s="225" customFormat="1" ht="12" x14ac:dyDescent="0.2">
      <c r="A304" s="272"/>
      <c r="B304" s="273"/>
      <c r="C304" s="233" t="s">
        <v>572</v>
      </c>
      <c r="D304" s="274"/>
      <c r="E304" s="274"/>
      <c r="F304" s="275"/>
      <c r="G304" s="275"/>
      <c r="H304" s="275"/>
      <c r="I304" s="275"/>
      <c r="J304" s="276"/>
      <c r="K304" s="275"/>
      <c r="L304" s="276"/>
      <c r="M304" s="277"/>
      <c r="N304" s="278"/>
      <c r="V304" s="254"/>
      <c r="W304" s="260"/>
      <c r="AC304" s="260"/>
      <c r="AD304" s="260"/>
      <c r="AE304" s="260"/>
    </row>
    <row r="305" spans="1:32" s="225" customFormat="1" ht="12" x14ac:dyDescent="0.2">
      <c r="A305" s="302">
        <v>32</v>
      </c>
      <c r="B305" s="256" t="s">
        <v>570</v>
      </c>
      <c r="C305" s="522" t="s">
        <v>731</v>
      </c>
      <c r="D305" s="522"/>
      <c r="E305" s="522"/>
      <c r="F305" s="257" t="s">
        <v>571</v>
      </c>
      <c r="G305" s="257"/>
      <c r="H305" s="257"/>
      <c r="I305" s="303">
        <v>18</v>
      </c>
      <c r="J305" s="258">
        <v>313.22000000000003</v>
      </c>
      <c r="K305" s="257"/>
      <c r="L305" s="258">
        <v>5637.96</v>
      </c>
      <c r="M305" s="310">
        <v>5.47</v>
      </c>
      <c r="N305" s="259">
        <v>30840</v>
      </c>
      <c r="V305" s="254"/>
      <c r="W305" s="260" t="s">
        <v>731</v>
      </c>
      <c r="AC305" s="260"/>
      <c r="AD305" s="260"/>
      <c r="AE305" s="260"/>
    </row>
    <row r="306" spans="1:32" s="225" customFormat="1" ht="12" x14ac:dyDescent="0.2">
      <c r="A306" s="272"/>
      <c r="B306" s="273"/>
      <c r="C306" s="233" t="s">
        <v>572</v>
      </c>
      <c r="D306" s="274"/>
      <c r="E306" s="274"/>
      <c r="F306" s="275"/>
      <c r="G306" s="275"/>
      <c r="H306" s="275"/>
      <c r="I306" s="275"/>
      <c r="J306" s="276"/>
      <c r="K306" s="275"/>
      <c r="L306" s="276"/>
      <c r="M306" s="277"/>
      <c r="N306" s="278"/>
      <c r="V306" s="254"/>
      <c r="W306" s="260"/>
      <c r="AC306" s="260"/>
      <c r="AD306" s="260"/>
      <c r="AE306" s="260"/>
    </row>
    <row r="307" spans="1:32" s="225" customFormat="1" ht="12" x14ac:dyDescent="0.2">
      <c r="A307" s="261"/>
      <c r="B307" s="262"/>
      <c r="C307" s="520" t="s">
        <v>732</v>
      </c>
      <c r="D307" s="520"/>
      <c r="E307" s="520"/>
      <c r="F307" s="520"/>
      <c r="G307" s="520"/>
      <c r="H307" s="520"/>
      <c r="I307" s="520"/>
      <c r="J307" s="520"/>
      <c r="K307" s="520"/>
      <c r="L307" s="520"/>
      <c r="M307" s="520"/>
      <c r="N307" s="526"/>
      <c r="V307" s="254"/>
      <c r="W307" s="260"/>
      <c r="AC307" s="260"/>
      <c r="AD307" s="260"/>
      <c r="AE307" s="260"/>
      <c r="AF307" s="228" t="s">
        <v>732</v>
      </c>
    </row>
    <row r="308" spans="1:32" s="225" customFormat="1" ht="12" x14ac:dyDescent="0.2">
      <c r="A308" s="302">
        <v>33</v>
      </c>
      <c r="B308" s="256" t="s">
        <v>733</v>
      </c>
      <c r="C308" s="522" t="s">
        <v>734</v>
      </c>
      <c r="D308" s="522"/>
      <c r="E308" s="522"/>
      <c r="F308" s="257" t="s">
        <v>571</v>
      </c>
      <c r="G308" s="257"/>
      <c r="H308" s="257"/>
      <c r="I308" s="303">
        <v>18</v>
      </c>
      <c r="J308" s="258">
        <v>31.46</v>
      </c>
      <c r="K308" s="257"/>
      <c r="L308" s="258">
        <v>566.28</v>
      </c>
      <c r="M308" s="310">
        <v>5.47</v>
      </c>
      <c r="N308" s="259">
        <v>3098</v>
      </c>
      <c r="V308" s="254"/>
      <c r="W308" s="260" t="s">
        <v>734</v>
      </c>
      <c r="AC308" s="260"/>
      <c r="AD308" s="260"/>
      <c r="AE308" s="260"/>
    </row>
    <row r="309" spans="1:32" s="225" customFormat="1" ht="12" x14ac:dyDescent="0.2">
      <c r="A309" s="272"/>
      <c r="B309" s="273"/>
      <c r="C309" s="233" t="s">
        <v>572</v>
      </c>
      <c r="D309" s="274"/>
      <c r="E309" s="274"/>
      <c r="F309" s="275"/>
      <c r="G309" s="275"/>
      <c r="H309" s="275"/>
      <c r="I309" s="275"/>
      <c r="J309" s="276"/>
      <c r="K309" s="275"/>
      <c r="L309" s="276"/>
      <c r="M309" s="277"/>
      <c r="N309" s="278"/>
      <c r="V309" s="254"/>
      <c r="W309" s="260"/>
      <c r="AC309" s="260"/>
      <c r="AD309" s="260"/>
      <c r="AE309" s="260"/>
    </row>
    <row r="310" spans="1:32" s="225" customFormat="1" ht="12" x14ac:dyDescent="0.2">
      <c r="A310" s="302">
        <v>34</v>
      </c>
      <c r="B310" s="256" t="s">
        <v>570</v>
      </c>
      <c r="C310" s="522" t="s">
        <v>735</v>
      </c>
      <c r="D310" s="522"/>
      <c r="E310" s="522"/>
      <c r="F310" s="257" t="s">
        <v>571</v>
      </c>
      <c r="G310" s="257"/>
      <c r="H310" s="257"/>
      <c r="I310" s="303">
        <v>18</v>
      </c>
      <c r="J310" s="258">
        <v>44.79</v>
      </c>
      <c r="K310" s="257"/>
      <c r="L310" s="258">
        <v>806.22</v>
      </c>
      <c r="M310" s="310">
        <v>5.47</v>
      </c>
      <c r="N310" s="259">
        <v>4410</v>
      </c>
      <c r="V310" s="254"/>
      <c r="W310" s="260" t="s">
        <v>735</v>
      </c>
      <c r="AC310" s="260"/>
      <c r="AD310" s="260"/>
      <c r="AE310" s="260"/>
    </row>
    <row r="311" spans="1:32" s="225" customFormat="1" ht="12" x14ac:dyDescent="0.2">
      <c r="A311" s="272"/>
      <c r="B311" s="273"/>
      <c r="C311" s="233" t="s">
        <v>572</v>
      </c>
      <c r="D311" s="274"/>
      <c r="E311" s="274"/>
      <c r="F311" s="275"/>
      <c r="G311" s="275"/>
      <c r="H311" s="275"/>
      <c r="I311" s="275"/>
      <c r="J311" s="276"/>
      <c r="K311" s="275"/>
      <c r="L311" s="276"/>
      <c r="M311" s="277"/>
      <c r="N311" s="278"/>
      <c r="V311" s="254"/>
      <c r="W311" s="260"/>
      <c r="AC311" s="260"/>
      <c r="AD311" s="260"/>
      <c r="AE311" s="260"/>
    </row>
    <row r="312" spans="1:32" s="225" customFormat="1" ht="12" x14ac:dyDescent="0.2">
      <c r="A312" s="261"/>
      <c r="B312" s="262"/>
      <c r="C312" s="520" t="s">
        <v>736</v>
      </c>
      <c r="D312" s="520"/>
      <c r="E312" s="520"/>
      <c r="F312" s="520"/>
      <c r="G312" s="520"/>
      <c r="H312" s="520"/>
      <c r="I312" s="520"/>
      <c r="J312" s="520"/>
      <c r="K312" s="520"/>
      <c r="L312" s="520"/>
      <c r="M312" s="520"/>
      <c r="N312" s="526"/>
      <c r="V312" s="254"/>
      <c r="W312" s="260"/>
      <c r="AC312" s="260"/>
      <c r="AD312" s="260"/>
      <c r="AE312" s="260"/>
      <c r="AF312" s="228" t="s">
        <v>736</v>
      </c>
    </row>
    <row r="313" spans="1:32" s="225" customFormat="1" ht="22.5" x14ac:dyDescent="0.2">
      <c r="A313" s="302">
        <v>35</v>
      </c>
      <c r="B313" s="256" t="s">
        <v>737</v>
      </c>
      <c r="C313" s="522" t="s">
        <v>738</v>
      </c>
      <c r="D313" s="522"/>
      <c r="E313" s="522"/>
      <c r="F313" s="257" t="s">
        <v>571</v>
      </c>
      <c r="G313" s="257"/>
      <c r="H313" s="257"/>
      <c r="I313" s="303">
        <v>18</v>
      </c>
      <c r="J313" s="258">
        <v>39.479999999999997</v>
      </c>
      <c r="K313" s="257"/>
      <c r="L313" s="258">
        <v>710.64</v>
      </c>
      <c r="M313" s="310">
        <v>5.47</v>
      </c>
      <c r="N313" s="259">
        <v>3887</v>
      </c>
      <c r="V313" s="254"/>
      <c r="W313" s="260" t="s">
        <v>738</v>
      </c>
      <c r="AC313" s="260"/>
      <c r="AD313" s="260"/>
      <c r="AE313" s="260"/>
    </row>
    <row r="314" spans="1:32" s="225" customFormat="1" ht="12" x14ac:dyDescent="0.2">
      <c r="A314" s="272"/>
      <c r="B314" s="273"/>
      <c r="C314" s="233" t="s">
        <v>572</v>
      </c>
      <c r="D314" s="274"/>
      <c r="E314" s="274"/>
      <c r="F314" s="275"/>
      <c r="G314" s="275"/>
      <c r="H314" s="275"/>
      <c r="I314" s="275"/>
      <c r="J314" s="276"/>
      <c r="K314" s="275"/>
      <c r="L314" s="276"/>
      <c r="M314" s="277"/>
      <c r="N314" s="278"/>
      <c r="V314" s="254"/>
      <c r="W314" s="260"/>
      <c r="AC314" s="260"/>
      <c r="AD314" s="260"/>
      <c r="AE314" s="260"/>
    </row>
    <row r="315" spans="1:32" s="225" customFormat="1" ht="12" x14ac:dyDescent="0.2">
      <c r="A315" s="302">
        <v>36</v>
      </c>
      <c r="B315" s="256" t="s">
        <v>570</v>
      </c>
      <c r="C315" s="522" t="s">
        <v>739</v>
      </c>
      <c r="D315" s="522"/>
      <c r="E315" s="522"/>
      <c r="F315" s="257" t="s">
        <v>571</v>
      </c>
      <c r="G315" s="257"/>
      <c r="H315" s="257"/>
      <c r="I315" s="303">
        <v>18</v>
      </c>
      <c r="J315" s="258">
        <v>443.47</v>
      </c>
      <c r="K315" s="257"/>
      <c r="L315" s="258">
        <v>7982.46</v>
      </c>
      <c r="M315" s="310">
        <v>5.47</v>
      </c>
      <c r="N315" s="259">
        <v>43664</v>
      </c>
      <c r="V315" s="254"/>
      <c r="W315" s="260" t="s">
        <v>739</v>
      </c>
      <c r="AC315" s="260"/>
      <c r="AD315" s="260"/>
      <c r="AE315" s="260"/>
    </row>
    <row r="316" spans="1:32" s="225" customFormat="1" ht="12" x14ac:dyDescent="0.2">
      <c r="A316" s="272"/>
      <c r="B316" s="273"/>
      <c r="C316" s="233" t="s">
        <v>572</v>
      </c>
      <c r="D316" s="274"/>
      <c r="E316" s="274"/>
      <c r="F316" s="275"/>
      <c r="G316" s="275"/>
      <c r="H316" s="275"/>
      <c r="I316" s="275"/>
      <c r="J316" s="276"/>
      <c r="K316" s="275"/>
      <c r="L316" s="276"/>
      <c r="M316" s="277"/>
      <c r="N316" s="278"/>
      <c r="V316" s="254"/>
      <c r="W316" s="260"/>
      <c r="AC316" s="260"/>
      <c r="AD316" s="260"/>
      <c r="AE316" s="260"/>
    </row>
    <row r="317" spans="1:32" s="225" customFormat="1" ht="12" x14ac:dyDescent="0.2">
      <c r="A317" s="261"/>
      <c r="B317" s="262"/>
      <c r="C317" s="520" t="s">
        <v>740</v>
      </c>
      <c r="D317" s="520"/>
      <c r="E317" s="520"/>
      <c r="F317" s="520"/>
      <c r="G317" s="520"/>
      <c r="H317" s="520"/>
      <c r="I317" s="520"/>
      <c r="J317" s="520"/>
      <c r="K317" s="520"/>
      <c r="L317" s="520"/>
      <c r="M317" s="520"/>
      <c r="N317" s="526"/>
      <c r="V317" s="254"/>
      <c r="W317" s="260"/>
      <c r="AC317" s="260"/>
      <c r="AD317" s="260"/>
      <c r="AE317" s="260"/>
      <c r="AF317" s="228" t="s">
        <v>740</v>
      </c>
    </row>
    <row r="318" spans="1:32" s="225" customFormat="1" ht="22.5" x14ac:dyDescent="0.2">
      <c r="A318" s="302">
        <v>37</v>
      </c>
      <c r="B318" s="256" t="s">
        <v>570</v>
      </c>
      <c r="C318" s="522" t="s">
        <v>741</v>
      </c>
      <c r="D318" s="522"/>
      <c r="E318" s="522"/>
      <c r="F318" s="257" t="s">
        <v>571</v>
      </c>
      <c r="G318" s="257"/>
      <c r="H318" s="257"/>
      <c r="I318" s="303">
        <v>6</v>
      </c>
      <c r="J318" s="258">
        <v>172.61</v>
      </c>
      <c r="K318" s="257"/>
      <c r="L318" s="258">
        <v>1035.6600000000001</v>
      </c>
      <c r="M318" s="310">
        <v>5.47</v>
      </c>
      <c r="N318" s="259">
        <v>5665</v>
      </c>
      <c r="V318" s="254"/>
      <c r="W318" s="260" t="s">
        <v>741</v>
      </c>
      <c r="AC318" s="260"/>
      <c r="AD318" s="260"/>
      <c r="AE318" s="260"/>
    </row>
    <row r="319" spans="1:32" s="225" customFormat="1" ht="12" x14ac:dyDescent="0.2">
      <c r="A319" s="272"/>
      <c r="B319" s="273"/>
      <c r="C319" s="233" t="s">
        <v>572</v>
      </c>
      <c r="D319" s="274"/>
      <c r="E319" s="274"/>
      <c r="F319" s="275"/>
      <c r="G319" s="275"/>
      <c r="H319" s="275"/>
      <c r="I319" s="275"/>
      <c r="J319" s="276"/>
      <c r="K319" s="275"/>
      <c r="L319" s="276"/>
      <c r="M319" s="277"/>
      <c r="N319" s="278"/>
      <c r="V319" s="254"/>
      <c r="W319" s="260"/>
      <c r="AC319" s="260"/>
      <c r="AD319" s="260"/>
      <c r="AE319" s="260"/>
    </row>
    <row r="320" spans="1:32" s="225" customFormat="1" ht="12" x14ac:dyDescent="0.2">
      <c r="A320" s="261"/>
      <c r="B320" s="262"/>
      <c r="C320" s="520" t="s">
        <v>742</v>
      </c>
      <c r="D320" s="520"/>
      <c r="E320" s="520"/>
      <c r="F320" s="520"/>
      <c r="G320" s="520"/>
      <c r="H320" s="520"/>
      <c r="I320" s="520"/>
      <c r="J320" s="520"/>
      <c r="K320" s="520"/>
      <c r="L320" s="520"/>
      <c r="M320" s="520"/>
      <c r="N320" s="526"/>
      <c r="V320" s="254"/>
      <c r="W320" s="260"/>
      <c r="AC320" s="260"/>
      <c r="AD320" s="260"/>
      <c r="AE320" s="260"/>
      <c r="AF320" s="228" t="s">
        <v>742</v>
      </c>
    </row>
    <row r="321" spans="1:32" s="225" customFormat="1" ht="22.5" x14ac:dyDescent="0.2">
      <c r="A321" s="302">
        <v>38</v>
      </c>
      <c r="B321" s="256" t="s">
        <v>743</v>
      </c>
      <c r="C321" s="522" t="s">
        <v>744</v>
      </c>
      <c r="D321" s="522"/>
      <c r="E321" s="522"/>
      <c r="F321" s="257" t="s">
        <v>587</v>
      </c>
      <c r="G321" s="257"/>
      <c r="H321" s="257"/>
      <c r="I321" s="310">
        <v>0.09</v>
      </c>
      <c r="J321" s="258">
        <v>1749</v>
      </c>
      <c r="K321" s="257"/>
      <c r="L321" s="258">
        <v>157.41</v>
      </c>
      <c r="M321" s="310">
        <v>5.47</v>
      </c>
      <c r="N321" s="259">
        <v>861</v>
      </c>
      <c r="V321" s="254"/>
      <c r="W321" s="260" t="s">
        <v>744</v>
      </c>
      <c r="AC321" s="260"/>
      <c r="AD321" s="260"/>
      <c r="AE321" s="260"/>
    </row>
    <row r="322" spans="1:32" s="225" customFormat="1" ht="12" x14ac:dyDescent="0.2">
      <c r="A322" s="272"/>
      <c r="B322" s="273"/>
      <c r="C322" s="233" t="s">
        <v>572</v>
      </c>
      <c r="D322" s="274"/>
      <c r="E322" s="274"/>
      <c r="F322" s="275"/>
      <c r="G322" s="275"/>
      <c r="H322" s="275"/>
      <c r="I322" s="275"/>
      <c r="J322" s="276"/>
      <c r="K322" s="275"/>
      <c r="L322" s="276"/>
      <c r="M322" s="277"/>
      <c r="N322" s="278"/>
      <c r="V322" s="254"/>
      <c r="W322" s="260"/>
      <c r="AC322" s="260"/>
      <c r="AD322" s="260"/>
      <c r="AE322" s="260"/>
    </row>
    <row r="323" spans="1:32" s="225" customFormat="1" ht="12" x14ac:dyDescent="0.2">
      <c r="A323" s="261"/>
      <c r="B323" s="262"/>
      <c r="C323" s="520" t="s">
        <v>745</v>
      </c>
      <c r="D323" s="520"/>
      <c r="E323" s="520"/>
      <c r="F323" s="520"/>
      <c r="G323" s="520"/>
      <c r="H323" s="520"/>
      <c r="I323" s="520"/>
      <c r="J323" s="520"/>
      <c r="K323" s="520"/>
      <c r="L323" s="520"/>
      <c r="M323" s="520"/>
      <c r="N323" s="526"/>
      <c r="V323" s="254"/>
      <c r="W323" s="260"/>
      <c r="X323" s="228" t="s">
        <v>745</v>
      </c>
      <c r="AC323" s="260"/>
      <c r="AD323" s="260"/>
      <c r="AE323" s="260"/>
    </row>
    <row r="324" spans="1:32" s="225" customFormat="1" ht="12" x14ac:dyDescent="0.2">
      <c r="A324" s="302">
        <v>39</v>
      </c>
      <c r="B324" s="256" t="s">
        <v>570</v>
      </c>
      <c r="C324" s="522" t="s">
        <v>746</v>
      </c>
      <c r="D324" s="522"/>
      <c r="E324" s="522"/>
      <c r="F324" s="257" t="s">
        <v>571</v>
      </c>
      <c r="G324" s="257"/>
      <c r="H324" s="257"/>
      <c r="I324" s="303">
        <v>2</v>
      </c>
      <c r="J324" s="258">
        <v>141.99</v>
      </c>
      <c r="K324" s="257"/>
      <c r="L324" s="258">
        <v>283.98</v>
      </c>
      <c r="M324" s="310">
        <v>5.47</v>
      </c>
      <c r="N324" s="259">
        <v>1553</v>
      </c>
      <c r="V324" s="254"/>
      <c r="W324" s="260" t="s">
        <v>746</v>
      </c>
      <c r="AC324" s="260"/>
      <c r="AD324" s="260"/>
      <c r="AE324" s="260"/>
    </row>
    <row r="325" spans="1:32" s="225" customFormat="1" ht="12" x14ac:dyDescent="0.2">
      <c r="A325" s="272"/>
      <c r="B325" s="273"/>
      <c r="C325" s="233" t="s">
        <v>572</v>
      </c>
      <c r="D325" s="274"/>
      <c r="E325" s="274"/>
      <c r="F325" s="275"/>
      <c r="G325" s="275"/>
      <c r="H325" s="275"/>
      <c r="I325" s="275"/>
      <c r="J325" s="276"/>
      <c r="K325" s="275"/>
      <c r="L325" s="276"/>
      <c r="M325" s="277"/>
      <c r="N325" s="278"/>
      <c r="V325" s="254"/>
      <c r="W325" s="260"/>
      <c r="AC325" s="260"/>
      <c r="AD325" s="260"/>
      <c r="AE325" s="260"/>
    </row>
    <row r="326" spans="1:32" s="225" customFormat="1" ht="12" x14ac:dyDescent="0.2">
      <c r="A326" s="261"/>
      <c r="B326" s="262"/>
      <c r="C326" s="520" t="s">
        <v>747</v>
      </c>
      <c r="D326" s="520"/>
      <c r="E326" s="520"/>
      <c r="F326" s="520"/>
      <c r="G326" s="520"/>
      <c r="H326" s="520"/>
      <c r="I326" s="520"/>
      <c r="J326" s="520"/>
      <c r="K326" s="520"/>
      <c r="L326" s="520"/>
      <c r="M326" s="520"/>
      <c r="N326" s="526"/>
      <c r="V326" s="254"/>
      <c r="W326" s="260"/>
      <c r="AC326" s="260"/>
      <c r="AD326" s="260"/>
      <c r="AE326" s="260"/>
      <c r="AF326" s="228" t="s">
        <v>747</v>
      </c>
    </row>
    <row r="327" spans="1:32" s="225" customFormat="1" ht="12" x14ac:dyDescent="0.2">
      <c r="A327" s="302">
        <v>40</v>
      </c>
      <c r="B327" s="256" t="s">
        <v>570</v>
      </c>
      <c r="C327" s="522" t="s">
        <v>748</v>
      </c>
      <c r="D327" s="522"/>
      <c r="E327" s="522"/>
      <c r="F327" s="257" t="s">
        <v>571</v>
      </c>
      <c r="G327" s="257"/>
      <c r="H327" s="257"/>
      <c r="I327" s="303">
        <v>15</v>
      </c>
      <c r="J327" s="258">
        <v>435.71</v>
      </c>
      <c r="K327" s="257"/>
      <c r="L327" s="258">
        <v>6535.65</v>
      </c>
      <c r="M327" s="310">
        <v>5.47</v>
      </c>
      <c r="N327" s="259">
        <v>35750</v>
      </c>
      <c r="V327" s="254"/>
      <c r="W327" s="260" t="s">
        <v>748</v>
      </c>
      <c r="AC327" s="260"/>
      <c r="AD327" s="260"/>
      <c r="AE327" s="260"/>
    </row>
    <row r="328" spans="1:32" s="225" customFormat="1" ht="12" x14ac:dyDescent="0.2">
      <c r="A328" s="272"/>
      <c r="B328" s="273"/>
      <c r="C328" s="233" t="s">
        <v>572</v>
      </c>
      <c r="D328" s="274"/>
      <c r="E328" s="274"/>
      <c r="F328" s="275"/>
      <c r="G328" s="275"/>
      <c r="H328" s="275"/>
      <c r="I328" s="275"/>
      <c r="J328" s="276"/>
      <c r="K328" s="275"/>
      <c r="L328" s="276"/>
      <c r="M328" s="277"/>
      <c r="N328" s="278"/>
      <c r="V328" s="254"/>
      <c r="W328" s="260"/>
      <c r="AC328" s="260"/>
      <c r="AD328" s="260"/>
      <c r="AE328" s="260"/>
    </row>
    <row r="329" spans="1:32" s="225" customFormat="1" ht="12" x14ac:dyDescent="0.2">
      <c r="A329" s="261"/>
      <c r="B329" s="262"/>
      <c r="C329" s="520" t="s">
        <v>670</v>
      </c>
      <c r="D329" s="520"/>
      <c r="E329" s="520"/>
      <c r="F329" s="520"/>
      <c r="G329" s="520"/>
      <c r="H329" s="520"/>
      <c r="I329" s="520"/>
      <c r="J329" s="520"/>
      <c r="K329" s="520"/>
      <c r="L329" s="520"/>
      <c r="M329" s="520"/>
      <c r="N329" s="526"/>
      <c r="V329" s="254"/>
      <c r="W329" s="260"/>
      <c r="X329" s="228" t="s">
        <v>670</v>
      </c>
      <c r="AC329" s="260"/>
      <c r="AD329" s="260"/>
      <c r="AE329" s="260"/>
    </row>
    <row r="330" spans="1:32" s="225" customFormat="1" ht="12" x14ac:dyDescent="0.2">
      <c r="A330" s="261"/>
      <c r="B330" s="262"/>
      <c r="C330" s="520" t="s">
        <v>749</v>
      </c>
      <c r="D330" s="520"/>
      <c r="E330" s="520"/>
      <c r="F330" s="520"/>
      <c r="G330" s="520"/>
      <c r="H330" s="520"/>
      <c r="I330" s="520"/>
      <c r="J330" s="520"/>
      <c r="K330" s="520"/>
      <c r="L330" s="520"/>
      <c r="M330" s="520"/>
      <c r="N330" s="526"/>
      <c r="V330" s="254"/>
      <c r="W330" s="260"/>
      <c r="AC330" s="260"/>
      <c r="AD330" s="260"/>
      <c r="AE330" s="260"/>
      <c r="AF330" s="228" t="s">
        <v>749</v>
      </c>
    </row>
    <row r="331" spans="1:32" s="225" customFormat="1" ht="12" x14ac:dyDescent="0.2">
      <c r="A331" s="302">
        <v>41</v>
      </c>
      <c r="B331" s="256" t="s">
        <v>570</v>
      </c>
      <c r="C331" s="522" t="s">
        <v>750</v>
      </c>
      <c r="D331" s="522"/>
      <c r="E331" s="522"/>
      <c r="F331" s="257" t="s">
        <v>571</v>
      </c>
      <c r="G331" s="257"/>
      <c r="H331" s="257"/>
      <c r="I331" s="303">
        <v>6</v>
      </c>
      <c r="J331" s="258">
        <v>350.4</v>
      </c>
      <c r="K331" s="257"/>
      <c r="L331" s="258">
        <v>2102.4</v>
      </c>
      <c r="M331" s="310">
        <v>5.47</v>
      </c>
      <c r="N331" s="259">
        <v>11500</v>
      </c>
      <c r="V331" s="254"/>
      <c r="W331" s="260" t="s">
        <v>750</v>
      </c>
      <c r="AC331" s="260"/>
      <c r="AD331" s="260"/>
      <c r="AE331" s="260"/>
    </row>
    <row r="332" spans="1:32" s="225" customFormat="1" ht="12" x14ac:dyDescent="0.2">
      <c r="A332" s="272"/>
      <c r="B332" s="273"/>
      <c r="C332" s="233" t="s">
        <v>572</v>
      </c>
      <c r="D332" s="274"/>
      <c r="E332" s="274"/>
      <c r="F332" s="275"/>
      <c r="G332" s="275"/>
      <c r="H332" s="275"/>
      <c r="I332" s="275"/>
      <c r="J332" s="276"/>
      <c r="K332" s="275"/>
      <c r="L332" s="276"/>
      <c r="M332" s="277"/>
      <c r="N332" s="278"/>
      <c r="V332" s="254"/>
      <c r="W332" s="260"/>
      <c r="AC332" s="260"/>
      <c r="AD332" s="260"/>
      <c r="AE332" s="260"/>
    </row>
    <row r="333" spans="1:32" s="225" customFormat="1" ht="12" x14ac:dyDescent="0.2">
      <c r="A333" s="261"/>
      <c r="B333" s="262"/>
      <c r="C333" s="520" t="s">
        <v>751</v>
      </c>
      <c r="D333" s="520"/>
      <c r="E333" s="520"/>
      <c r="F333" s="520"/>
      <c r="G333" s="520"/>
      <c r="H333" s="520"/>
      <c r="I333" s="520"/>
      <c r="J333" s="520"/>
      <c r="K333" s="520"/>
      <c r="L333" s="520"/>
      <c r="M333" s="520"/>
      <c r="N333" s="526"/>
      <c r="V333" s="254"/>
      <c r="W333" s="260"/>
      <c r="AC333" s="260"/>
      <c r="AD333" s="260"/>
      <c r="AE333" s="260"/>
      <c r="AF333" s="228" t="s">
        <v>751</v>
      </c>
    </row>
    <row r="334" spans="1:32" s="225" customFormat="1" ht="12" x14ac:dyDescent="0.2">
      <c r="A334" s="302">
        <v>42</v>
      </c>
      <c r="B334" s="256" t="s">
        <v>570</v>
      </c>
      <c r="C334" s="522" t="s">
        <v>752</v>
      </c>
      <c r="D334" s="522"/>
      <c r="E334" s="522"/>
      <c r="F334" s="257" t="s">
        <v>571</v>
      </c>
      <c r="G334" s="257"/>
      <c r="H334" s="257"/>
      <c r="I334" s="303">
        <v>3</v>
      </c>
      <c r="J334" s="258">
        <v>149.30000000000001</v>
      </c>
      <c r="K334" s="257"/>
      <c r="L334" s="258">
        <v>447.9</v>
      </c>
      <c r="M334" s="310">
        <v>5.47</v>
      </c>
      <c r="N334" s="259">
        <v>2450</v>
      </c>
      <c r="V334" s="254"/>
      <c r="W334" s="260" t="s">
        <v>752</v>
      </c>
      <c r="AC334" s="260"/>
      <c r="AD334" s="260"/>
      <c r="AE334" s="260"/>
    </row>
    <row r="335" spans="1:32" s="225" customFormat="1" ht="12" x14ac:dyDescent="0.2">
      <c r="A335" s="272"/>
      <c r="B335" s="273"/>
      <c r="C335" s="233" t="s">
        <v>572</v>
      </c>
      <c r="D335" s="274"/>
      <c r="E335" s="274"/>
      <c r="F335" s="275"/>
      <c r="G335" s="275"/>
      <c r="H335" s="275"/>
      <c r="I335" s="275"/>
      <c r="J335" s="276"/>
      <c r="K335" s="275"/>
      <c r="L335" s="276"/>
      <c r="M335" s="277"/>
      <c r="N335" s="278"/>
      <c r="V335" s="254"/>
      <c r="W335" s="260"/>
      <c r="AC335" s="260"/>
      <c r="AD335" s="260"/>
      <c r="AE335" s="260"/>
    </row>
    <row r="336" spans="1:32" s="225" customFormat="1" ht="12" x14ac:dyDescent="0.2">
      <c r="A336" s="261"/>
      <c r="B336" s="262"/>
      <c r="C336" s="520" t="s">
        <v>753</v>
      </c>
      <c r="D336" s="520"/>
      <c r="E336" s="520"/>
      <c r="F336" s="520"/>
      <c r="G336" s="520"/>
      <c r="H336" s="520"/>
      <c r="I336" s="520"/>
      <c r="J336" s="520"/>
      <c r="K336" s="520"/>
      <c r="L336" s="520"/>
      <c r="M336" s="520"/>
      <c r="N336" s="526"/>
      <c r="V336" s="254"/>
      <c r="W336" s="260"/>
      <c r="AC336" s="260"/>
      <c r="AD336" s="260"/>
      <c r="AE336" s="260"/>
      <c r="AF336" s="228" t="s">
        <v>753</v>
      </c>
    </row>
    <row r="337" spans="1:32" s="225" customFormat="1" ht="12" x14ac:dyDescent="0.2">
      <c r="A337" s="302">
        <v>43</v>
      </c>
      <c r="B337" s="256" t="s">
        <v>570</v>
      </c>
      <c r="C337" s="522" t="s">
        <v>754</v>
      </c>
      <c r="D337" s="522"/>
      <c r="E337" s="522"/>
      <c r="F337" s="257" t="s">
        <v>571</v>
      </c>
      <c r="G337" s="257"/>
      <c r="H337" s="257"/>
      <c r="I337" s="303">
        <v>24</v>
      </c>
      <c r="J337" s="258">
        <v>33.21</v>
      </c>
      <c r="K337" s="257"/>
      <c r="L337" s="258">
        <v>797.04</v>
      </c>
      <c r="M337" s="310">
        <v>5.47</v>
      </c>
      <c r="N337" s="259">
        <v>4360</v>
      </c>
      <c r="V337" s="254"/>
      <c r="W337" s="260" t="s">
        <v>754</v>
      </c>
      <c r="AC337" s="260"/>
      <c r="AD337" s="260"/>
      <c r="AE337" s="260"/>
    </row>
    <row r="338" spans="1:32" s="225" customFormat="1" ht="12" x14ac:dyDescent="0.2">
      <c r="A338" s="272"/>
      <c r="B338" s="273"/>
      <c r="C338" s="233" t="s">
        <v>572</v>
      </c>
      <c r="D338" s="274"/>
      <c r="E338" s="274"/>
      <c r="F338" s="275"/>
      <c r="G338" s="275"/>
      <c r="H338" s="275"/>
      <c r="I338" s="275"/>
      <c r="J338" s="276"/>
      <c r="K338" s="275"/>
      <c r="L338" s="276"/>
      <c r="M338" s="277"/>
      <c r="N338" s="278"/>
      <c r="V338" s="254"/>
      <c r="W338" s="260"/>
      <c r="AC338" s="260"/>
      <c r="AD338" s="260"/>
      <c r="AE338" s="260"/>
    </row>
    <row r="339" spans="1:32" s="225" customFormat="1" ht="12" x14ac:dyDescent="0.2">
      <c r="A339" s="261"/>
      <c r="B339" s="262"/>
      <c r="C339" s="520" t="s">
        <v>755</v>
      </c>
      <c r="D339" s="520"/>
      <c r="E339" s="520"/>
      <c r="F339" s="520"/>
      <c r="G339" s="520"/>
      <c r="H339" s="520"/>
      <c r="I339" s="520"/>
      <c r="J339" s="520"/>
      <c r="K339" s="520"/>
      <c r="L339" s="520"/>
      <c r="M339" s="520"/>
      <c r="N339" s="526"/>
      <c r="V339" s="254"/>
      <c r="W339" s="260"/>
      <c r="X339" s="228" t="s">
        <v>755</v>
      </c>
      <c r="AC339" s="260"/>
      <c r="AD339" s="260"/>
      <c r="AE339" s="260"/>
    </row>
    <row r="340" spans="1:32" s="225" customFormat="1" ht="12" x14ac:dyDescent="0.2">
      <c r="A340" s="261"/>
      <c r="B340" s="262"/>
      <c r="C340" s="520" t="s">
        <v>756</v>
      </c>
      <c r="D340" s="520"/>
      <c r="E340" s="520"/>
      <c r="F340" s="520"/>
      <c r="G340" s="520"/>
      <c r="H340" s="520"/>
      <c r="I340" s="520"/>
      <c r="J340" s="520"/>
      <c r="K340" s="520"/>
      <c r="L340" s="520"/>
      <c r="M340" s="520"/>
      <c r="N340" s="526"/>
      <c r="V340" s="254"/>
      <c r="W340" s="260"/>
      <c r="AC340" s="260"/>
      <c r="AD340" s="260"/>
      <c r="AE340" s="260"/>
      <c r="AF340" s="228" t="s">
        <v>756</v>
      </c>
    </row>
    <row r="341" spans="1:32" s="225" customFormat="1" ht="12" x14ac:dyDescent="0.2">
      <c r="A341" s="302">
        <v>44</v>
      </c>
      <c r="B341" s="256" t="s">
        <v>570</v>
      </c>
      <c r="C341" s="522" t="s">
        <v>757</v>
      </c>
      <c r="D341" s="522"/>
      <c r="E341" s="522"/>
      <c r="F341" s="257" t="s">
        <v>571</v>
      </c>
      <c r="G341" s="257"/>
      <c r="H341" s="257"/>
      <c r="I341" s="303">
        <v>6</v>
      </c>
      <c r="J341" s="258">
        <v>369.13</v>
      </c>
      <c r="K341" s="257"/>
      <c r="L341" s="258">
        <v>2214.7800000000002</v>
      </c>
      <c r="M341" s="310">
        <v>5.47</v>
      </c>
      <c r="N341" s="259">
        <v>12115</v>
      </c>
      <c r="V341" s="254"/>
      <c r="W341" s="260" t="s">
        <v>757</v>
      </c>
      <c r="AC341" s="260"/>
      <c r="AD341" s="260"/>
      <c r="AE341" s="260"/>
    </row>
    <row r="342" spans="1:32" s="225" customFormat="1" ht="12" x14ac:dyDescent="0.2">
      <c r="A342" s="272"/>
      <c r="B342" s="273"/>
      <c r="C342" s="233" t="s">
        <v>572</v>
      </c>
      <c r="D342" s="274"/>
      <c r="E342" s="274"/>
      <c r="F342" s="275"/>
      <c r="G342" s="275"/>
      <c r="H342" s="275"/>
      <c r="I342" s="275"/>
      <c r="J342" s="276"/>
      <c r="K342" s="275"/>
      <c r="L342" s="276"/>
      <c r="M342" s="277"/>
      <c r="N342" s="278"/>
      <c r="V342" s="254"/>
      <c r="W342" s="260"/>
      <c r="AC342" s="260"/>
      <c r="AD342" s="260"/>
      <c r="AE342" s="260"/>
    </row>
    <row r="343" spans="1:32" s="225" customFormat="1" ht="12" x14ac:dyDescent="0.2">
      <c r="A343" s="261"/>
      <c r="B343" s="262"/>
      <c r="C343" s="520" t="s">
        <v>758</v>
      </c>
      <c r="D343" s="520"/>
      <c r="E343" s="520"/>
      <c r="F343" s="520"/>
      <c r="G343" s="520"/>
      <c r="H343" s="520"/>
      <c r="I343" s="520"/>
      <c r="J343" s="520"/>
      <c r="K343" s="520"/>
      <c r="L343" s="520"/>
      <c r="M343" s="520"/>
      <c r="N343" s="526"/>
      <c r="V343" s="254"/>
      <c r="W343" s="260"/>
      <c r="AC343" s="260"/>
      <c r="AD343" s="260"/>
      <c r="AE343" s="260"/>
      <c r="AF343" s="228" t="s">
        <v>758</v>
      </c>
    </row>
    <row r="344" spans="1:32" s="225" customFormat="1" ht="33.75" x14ac:dyDescent="0.2">
      <c r="A344" s="302">
        <v>45</v>
      </c>
      <c r="B344" s="256" t="s">
        <v>759</v>
      </c>
      <c r="C344" s="522" t="s">
        <v>760</v>
      </c>
      <c r="D344" s="522"/>
      <c r="E344" s="522"/>
      <c r="F344" s="257" t="s">
        <v>574</v>
      </c>
      <c r="G344" s="257"/>
      <c r="H344" s="257"/>
      <c r="I344" s="310">
        <v>0.03</v>
      </c>
      <c r="J344" s="258">
        <v>11453.12</v>
      </c>
      <c r="K344" s="257"/>
      <c r="L344" s="258">
        <v>343.59</v>
      </c>
      <c r="M344" s="310">
        <v>5.47</v>
      </c>
      <c r="N344" s="259">
        <v>1879</v>
      </c>
      <c r="V344" s="254"/>
      <c r="W344" s="260" t="s">
        <v>760</v>
      </c>
      <c r="AC344" s="260"/>
      <c r="AD344" s="260"/>
      <c r="AE344" s="260"/>
    </row>
    <row r="345" spans="1:32" s="225" customFormat="1" ht="12" x14ac:dyDescent="0.2">
      <c r="A345" s="272"/>
      <c r="B345" s="273"/>
      <c r="C345" s="233" t="s">
        <v>573</v>
      </c>
      <c r="D345" s="274"/>
      <c r="E345" s="274"/>
      <c r="F345" s="275"/>
      <c r="G345" s="275"/>
      <c r="H345" s="275"/>
      <c r="I345" s="275"/>
      <c r="J345" s="276"/>
      <c r="K345" s="275"/>
      <c r="L345" s="276"/>
      <c r="M345" s="277"/>
      <c r="N345" s="278"/>
      <c r="V345" s="254"/>
      <c r="W345" s="260"/>
      <c r="AC345" s="260"/>
      <c r="AD345" s="260"/>
      <c r="AE345" s="260"/>
    </row>
    <row r="346" spans="1:32" s="225" customFormat="1" ht="12" x14ac:dyDescent="0.2">
      <c r="A346" s="261"/>
      <c r="B346" s="262"/>
      <c r="C346" s="520" t="s">
        <v>761</v>
      </c>
      <c r="D346" s="520"/>
      <c r="E346" s="520"/>
      <c r="F346" s="520"/>
      <c r="G346" s="520"/>
      <c r="H346" s="520"/>
      <c r="I346" s="520"/>
      <c r="J346" s="520"/>
      <c r="K346" s="520"/>
      <c r="L346" s="520"/>
      <c r="M346" s="520"/>
      <c r="N346" s="526"/>
      <c r="V346" s="254"/>
      <c r="W346" s="260"/>
      <c r="X346" s="228" t="s">
        <v>761</v>
      </c>
      <c r="AC346" s="260"/>
      <c r="AD346" s="260"/>
      <c r="AE346" s="260"/>
    </row>
    <row r="347" spans="1:32" s="225" customFormat="1" ht="22.5" x14ac:dyDescent="0.2">
      <c r="A347" s="302">
        <v>46</v>
      </c>
      <c r="B347" s="256" t="s">
        <v>762</v>
      </c>
      <c r="C347" s="522" t="s">
        <v>763</v>
      </c>
      <c r="D347" s="522"/>
      <c r="E347" s="522"/>
      <c r="F347" s="257" t="s">
        <v>574</v>
      </c>
      <c r="G347" s="257"/>
      <c r="H347" s="257"/>
      <c r="I347" s="310">
        <v>0.03</v>
      </c>
      <c r="J347" s="258">
        <v>11453.12</v>
      </c>
      <c r="K347" s="257"/>
      <c r="L347" s="258">
        <v>343.59</v>
      </c>
      <c r="M347" s="310">
        <v>5.47</v>
      </c>
      <c r="N347" s="259">
        <v>1879</v>
      </c>
      <c r="V347" s="254"/>
      <c r="W347" s="260" t="s">
        <v>763</v>
      </c>
      <c r="AC347" s="260"/>
      <c r="AD347" s="260"/>
      <c r="AE347" s="260"/>
    </row>
    <row r="348" spans="1:32" s="225" customFormat="1" ht="12" x14ac:dyDescent="0.2">
      <c r="A348" s="272"/>
      <c r="B348" s="273"/>
      <c r="C348" s="233" t="s">
        <v>573</v>
      </c>
      <c r="D348" s="274"/>
      <c r="E348" s="274"/>
      <c r="F348" s="275"/>
      <c r="G348" s="275"/>
      <c r="H348" s="275"/>
      <c r="I348" s="275"/>
      <c r="J348" s="276"/>
      <c r="K348" s="275"/>
      <c r="L348" s="276"/>
      <c r="M348" s="277"/>
      <c r="N348" s="278"/>
      <c r="V348" s="254"/>
      <c r="W348" s="260"/>
      <c r="AC348" s="260"/>
      <c r="AD348" s="260"/>
      <c r="AE348" s="260"/>
    </row>
    <row r="349" spans="1:32" s="225" customFormat="1" ht="12" x14ac:dyDescent="0.2">
      <c r="A349" s="261"/>
      <c r="B349" s="262"/>
      <c r="C349" s="520" t="s">
        <v>761</v>
      </c>
      <c r="D349" s="520"/>
      <c r="E349" s="520"/>
      <c r="F349" s="520"/>
      <c r="G349" s="520"/>
      <c r="H349" s="520"/>
      <c r="I349" s="520"/>
      <c r="J349" s="520"/>
      <c r="K349" s="520"/>
      <c r="L349" s="520"/>
      <c r="M349" s="520"/>
      <c r="N349" s="526"/>
      <c r="V349" s="254"/>
      <c r="W349" s="260"/>
      <c r="X349" s="228" t="s">
        <v>761</v>
      </c>
      <c r="AC349" s="260"/>
      <c r="AD349" s="260"/>
      <c r="AE349" s="260"/>
    </row>
    <row r="350" spans="1:32" s="225" customFormat="1" ht="12" x14ac:dyDescent="0.2">
      <c r="A350" s="302">
        <v>47</v>
      </c>
      <c r="B350" s="256" t="s">
        <v>764</v>
      </c>
      <c r="C350" s="522" t="s">
        <v>765</v>
      </c>
      <c r="D350" s="522"/>
      <c r="E350" s="522"/>
      <c r="F350" s="257" t="s">
        <v>574</v>
      </c>
      <c r="G350" s="257"/>
      <c r="H350" s="257"/>
      <c r="I350" s="310">
        <v>0.02</v>
      </c>
      <c r="J350" s="258">
        <v>5178.2</v>
      </c>
      <c r="K350" s="257"/>
      <c r="L350" s="258">
        <v>103.56</v>
      </c>
      <c r="M350" s="310">
        <v>5.47</v>
      </c>
      <c r="N350" s="259">
        <v>566</v>
      </c>
      <c r="V350" s="254"/>
      <c r="W350" s="260" t="s">
        <v>765</v>
      </c>
      <c r="AC350" s="260"/>
      <c r="AD350" s="260"/>
      <c r="AE350" s="260"/>
    </row>
    <row r="351" spans="1:32" s="225" customFormat="1" ht="12" x14ac:dyDescent="0.2">
      <c r="A351" s="272"/>
      <c r="B351" s="273"/>
      <c r="C351" s="233" t="s">
        <v>573</v>
      </c>
      <c r="D351" s="274"/>
      <c r="E351" s="274"/>
      <c r="F351" s="275"/>
      <c r="G351" s="275"/>
      <c r="H351" s="275"/>
      <c r="I351" s="275"/>
      <c r="J351" s="276"/>
      <c r="K351" s="275"/>
      <c r="L351" s="276"/>
      <c r="M351" s="277"/>
      <c r="N351" s="278"/>
      <c r="V351" s="254"/>
      <c r="W351" s="260"/>
      <c r="AC351" s="260"/>
      <c r="AD351" s="260"/>
      <c r="AE351" s="260"/>
    </row>
    <row r="352" spans="1:32" s="225" customFormat="1" ht="12" x14ac:dyDescent="0.2">
      <c r="A352" s="261"/>
      <c r="B352" s="262"/>
      <c r="C352" s="520" t="s">
        <v>766</v>
      </c>
      <c r="D352" s="520"/>
      <c r="E352" s="520"/>
      <c r="F352" s="520"/>
      <c r="G352" s="520"/>
      <c r="H352" s="520"/>
      <c r="I352" s="520"/>
      <c r="J352" s="520"/>
      <c r="K352" s="520"/>
      <c r="L352" s="520"/>
      <c r="M352" s="520"/>
      <c r="N352" s="526"/>
      <c r="V352" s="254"/>
      <c r="W352" s="260"/>
      <c r="X352" s="228" t="s">
        <v>766</v>
      </c>
      <c r="AC352" s="260"/>
      <c r="AD352" s="260"/>
      <c r="AE352" s="260"/>
    </row>
    <row r="353" spans="1:31" s="225" customFormat="1" ht="1.5" customHeight="1" x14ac:dyDescent="0.2">
      <c r="A353" s="275"/>
      <c r="B353" s="273"/>
      <c r="C353" s="273"/>
      <c r="D353" s="273"/>
      <c r="E353" s="273"/>
      <c r="F353" s="275"/>
      <c r="G353" s="275"/>
      <c r="H353" s="275"/>
      <c r="I353" s="275"/>
      <c r="J353" s="279"/>
      <c r="K353" s="275"/>
      <c r="L353" s="279"/>
      <c r="M353" s="266"/>
      <c r="N353" s="279"/>
      <c r="V353" s="254"/>
      <c r="W353" s="260"/>
      <c r="AC353" s="260"/>
      <c r="AD353" s="260"/>
      <c r="AE353" s="260"/>
    </row>
    <row r="354" spans="1:31" s="225" customFormat="1" ht="12" x14ac:dyDescent="0.2">
      <c r="A354" s="280"/>
      <c r="B354" s="281"/>
      <c r="C354" s="522" t="s">
        <v>767</v>
      </c>
      <c r="D354" s="522"/>
      <c r="E354" s="522"/>
      <c r="F354" s="522"/>
      <c r="G354" s="522"/>
      <c r="H354" s="522"/>
      <c r="I354" s="522"/>
      <c r="J354" s="522"/>
      <c r="K354" s="522"/>
      <c r="L354" s="282">
        <v>117711.28</v>
      </c>
      <c r="M354" s="283"/>
      <c r="N354" s="284"/>
      <c r="V354" s="254"/>
      <c r="W354" s="260"/>
      <c r="AC354" s="260"/>
      <c r="AD354" s="260"/>
      <c r="AE354" s="260" t="s">
        <v>767</v>
      </c>
    </row>
    <row r="355" spans="1:31" s="225" customFormat="1" ht="12" x14ac:dyDescent="0.2">
      <c r="A355" s="523" t="s">
        <v>768</v>
      </c>
      <c r="B355" s="524"/>
      <c r="C355" s="524"/>
      <c r="D355" s="524"/>
      <c r="E355" s="524"/>
      <c r="F355" s="524"/>
      <c r="G355" s="524"/>
      <c r="H355" s="524"/>
      <c r="I355" s="524"/>
      <c r="J355" s="524"/>
      <c r="K355" s="524"/>
      <c r="L355" s="524"/>
      <c r="M355" s="524"/>
      <c r="N355" s="525"/>
      <c r="V355" s="254" t="s">
        <v>768</v>
      </c>
      <c r="W355" s="260"/>
      <c r="AC355" s="260"/>
      <c r="AD355" s="260"/>
      <c r="AE355" s="260"/>
    </row>
    <row r="356" spans="1:31" s="225" customFormat="1" ht="33.75" x14ac:dyDescent="0.2">
      <c r="A356" s="302">
        <v>48</v>
      </c>
      <c r="B356" s="256" t="s">
        <v>619</v>
      </c>
      <c r="C356" s="522" t="s">
        <v>620</v>
      </c>
      <c r="D356" s="522"/>
      <c r="E356" s="522"/>
      <c r="F356" s="257" t="s">
        <v>611</v>
      </c>
      <c r="G356" s="257"/>
      <c r="H356" s="257"/>
      <c r="I356" s="303">
        <v>15</v>
      </c>
      <c r="J356" s="258"/>
      <c r="K356" s="257"/>
      <c r="L356" s="258"/>
      <c r="M356" s="257"/>
      <c r="N356" s="259"/>
      <c r="V356" s="254"/>
      <c r="W356" s="260" t="s">
        <v>620</v>
      </c>
      <c r="AC356" s="260"/>
      <c r="AD356" s="260"/>
      <c r="AE356" s="260"/>
    </row>
    <row r="357" spans="1:31" s="225" customFormat="1" ht="45" x14ac:dyDescent="0.2">
      <c r="A357" s="263"/>
      <c r="B357" s="264" t="s">
        <v>600</v>
      </c>
      <c r="C357" s="520" t="s">
        <v>601</v>
      </c>
      <c r="D357" s="520"/>
      <c r="E357" s="520"/>
      <c r="F357" s="520"/>
      <c r="G357" s="520"/>
      <c r="H357" s="520"/>
      <c r="I357" s="520"/>
      <c r="J357" s="520"/>
      <c r="K357" s="520"/>
      <c r="L357" s="520"/>
      <c r="M357" s="520"/>
      <c r="N357" s="526"/>
      <c r="V357" s="254"/>
      <c r="W357" s="260"/>
      <c r="Y357" s="228" t="s">
        <v>601</v>
      </c>
      <c r="AC357" s="260"/>
      <c r="AD357" s="260"/>
      <c r="AE357" s="260"/>
    </row>
    <row r="358" spans="1:31" s="225" customFormat="1" ht="12" x14ac:dyDescent="0.2">
      <c r="A358" s="265"/>
      <c r="B358" s="304">
        <v>1</v>
      </c>
      <c r="C358" s="520" t="s">
        <v>517</v>
      </c>
      <c r="D358" s="520"/>
      <c r="E358" s="520"/>
      <c r="F358" s="266"/>
      <c r="G358" s="266"/>
      <c r="H358" s="266"/>
      <c r="I358" s="266"/>
      <c r="J358" s="267">
        <v>26.22</v>
      </c>
      <c r="K358" s="306">
        <v>1.3</v>
      </c>
      <c r="L358" s="267">
        <v>511.29</v>
      </c>
      <c r="M358" s="306">
        <v>19.5</v>
      </c>
      <c r="N358" s="268">
        <v>9970</v>
      </c>
      <c r="V358" s="254"/>
      <c r="W358" s="260"/>
      <c r="Z358" s="228" t="s">
        <v>517</v>
      </c>
      <c r="AC358" s="260"/>
      <c r="AD358" s="260"/>
      <c r="AE358" s="260"/>
    </row>
    <row r="359" spans="1:31" s="225" customFormat="1" ht="12" x14ac:dyDescent="0.2">
      <c r="A359" s="265"/>
      <c r="B359" s="264"/>
      <c r="C359" s="520" t="s">
        <v>520</v>
      </c>
      <c r="D359" s="520"/>
      <c r="E359" s="520"/>
      <c r="F359" s="266" t="s">
        <v>521</v>
      </c>
      <c r="G359" s="305">
        <v>1.62</v>
      </c>
      <c r="H359" s="306">
        <v>1.3</v>
      </c>
      <c r="I359" s="305">
        <v>31.59</v>
      </c>
      <c r="J359" s="267"/>
      <c r="K359" s="266"/>
      <c r="L359" s="267"/>
      <c r="M359" s="266"/>
      <c r="N359" s="268"/>
      <c r="V359" s="254"/>
      <c r="W359" s="260"/>
      <c r="AA359" s="228" t="s">
        <v>520</v>
      </c>
      <c r="AC359" s="260"/>
      <c r="AD359" s="260"/>
      <c r="AE359" s="260"/>
    </row>
    <row r="360" spans="1:31" s="225" customFormat="1" ht="12" x14ac:dyDescent="0.2">
      <c r="A360" s="265"/>
      <c r="B360" s="264"/>
      <c r="C360" s="527" t="s">
        <v>522</v>
      </c>
      <c r="D360" s="527"/>
      <c r="E360" s="527"/>
      <c r="F360" s="269"/>
      <c r="G360" s="269"/>
      <c r="H360" s="269"/>
      <c r="I360" s="269"/>
      <c r="J360" s="270">
        <v>26.22</v>
      </c>
      <c r="K360" s="269"/>
      <c r="L360" s="270">
        <v>511.29</v>
      </c>
      <c r="M360" s="269"/>
      <c r="N360" s="271"/>
      <c r="V360" s="254"/>
      <c r="W360" s="260"/>
      <c r="AB360" s="228" t="s">
        <v>522</v>
      </c>
      <c r="AC360" s="260"/>
      <c r="AD360" s="260"/>
      <c r="AE360" s="260"/>
    </row>
    <row r="361" spans="1:31" s="225" customFormat="1" ht="12" x14ac:dyDescent="0.2">
      <c r="A361" s="265"/>
      <c r="B361" s="264"/>
      <c r="C361" s="520" t="s">
        <v>523</v>
      </c>
      <c r="D361" s="520"/>
      <c r="E361" s="520"/>
      <c r="F361" s="266"/>
      <c r="G361" s="266"/>
      <c r="H361" s="266"/>
      <c r="I361" s="266"/>
      <c r="J361" s="267"/>
      <c r="K361" s="266"/>
      <c r="L361" s="267">
        <v>511.29</v>
      </c>
      <c r="M361" s="266"/>
      <c r="N361" s="268">
        <v>9970</v>
      </c>
      <c r="V361" s="254"/>
      <c r="W361" s="260"/>
      <c r="AA361" s="228" t="s">
        <v>523</v>
      </c>
      <c r="AC361" s="260"/>
      <c r="AD361" s="260"/>
      <c r="AE361" s="260"/>
    </row>
    <row r="362" spans="1:31" s="225" customFormat="1" ht="33.75" x14ac:dyDescent="0.2">
      <c r="A362" s="265"/>
      <c r="B362" s="264" t="s">
        <v>603</v>
      </c>
      <c r="C362" s="520" t="s">
        <v>604</v>
      </c>
      <c r="D362" s="520"/>
      <c r="E362" s="520"/>
      <c r="F362" s="266" t="s">
        <v>524</v>
      </c>
      <c r="G362" s="307">
        <v>74</v>
      </c>
      <c r="H362" s="266"/>
      <c r="I362" s="307">
        <v>74</v>
      </c>
      <c r="J362" s="267"/>
      <c r="K362" s="266"/>
      <c r="L362" s="267">
        <v>378.35</v>
      </c>
      <c r="M362" s="266"/>
      <c r="N362" s="268">
        <v>7378</v>
      </c>
      <c r="V362" s="254"/>
      <c r="W362" s="260"/>
      <c r="AA362" s="228" t="s">
        <v>604</v>
      </c>
      <c r="AC362" s="260"/>
      <c r="AD362" s="260"/>
      <c r="AE362" s="260"/>
    </row>
    <row r="363" spans="1:31" s="225" customFormat="1" ht="33.75" x14ac:dyDescent="0.2">
      <c r="A363" s="265"/>
      <c r="B363" s="264" t="s">
        <v>606</v>
      </c>
      <c r="C363" s="520" t="s">
        <v>607</v>
      </c>
      <c r="D363" s="520"/>
      <c r="E363" s="520"/>
      <c r="F363" s="266" t="s">
        <v>524</v>
      </c>
      <c r="G363" s="307">
        <v>36</v>
      </c>
      <c r="H363" s="266"/>
      <c r="I363" s="307">
        <v>36</v>
      </c>
      <c r="J363" s="267"/>
      <c r="K363" s="266"/>
      <c r="L363" s="267">
        <v>184.06</v>
      </c>
      <c r="M363" s="266"/>
      <c r="N363" s="268">
        <v>3589</v>
      </c>
      <c r="V363" s="254"/>
      <c r="W363" s="260"/>
      <c r="AA363" s="228" t="s">
        <v>607</v>
      </c>
      <c r="AC363" s="260"/>
      <c r="AD363" s="260"/>
      <c r="AE363" s="260"/>
    </row>
    <row r="364" spans="1:31" s="225" customFormat="1" ht="12" x14ac:dyDescent="0.2">
      <c r="A364" s="272"/>
      <c r="B364" s="273"/>
      <c r="C364" s="522" t="s">
        <v>526</v>
      </c>
      <c r="D364" s="522"/>
      <c r="E364" s="522"/>
      <c r="F364" s="257"/>
      <c r="G364" s="257"/>
      <c r="H364" s="257"/>
      <c r="I364" s="257"/>
      <c r="J364" s="258"/>
      <c r="K364" s="257"/>
      <c r="L364" s="258">
        <v>1073.7</v>
      </c>
      <c r="M364" s="269"/>
      <c r="N364" s="259">
        <v>20937</v>
      </c>
      <c r="V364" s="254"/>
      <c r="W364" s="260"/>
      <c r="AC364" s="260" t="s">
        <v>526</v>
      </c>
      <c r="AD364" s="260"/>
      <c r="AE364" s="260"/>
    </row>
    <row r="365" spans="1:31" s="225" customFormat="1" ht="33.75" x14ac:dyDescent="0.2">
      <c r="A365" s="302">
        <v>49</v>
      </c>
      <c r="B365" s="256" t="s">
        <v>613</v>
      </c>
      <c r="C365" s="522" t="s">
        <v>614</v>
      </c>
      <c r="D365" s="522"/>
      <c r="E365" s="522"/>
      <c r="F365" s="257" t="s">
        <v>615</v>
      </c>
      <c r="G365" s="257"/>
      <c r="H365" s="257"/>
      <c r="I365" s="310">
        <v>0.19</v>
      </c>
      <c r="J365" s="258"/>
      <c r="K365" s="257"/>
      <c r="L365" s="258"/>
      <c r="M365" s="257"/>
      <c r="N365" s="259"/>
      <c r="V365" s="254"/>
      <c r="W365" s="260" t="s">
        <v>614</v>
      </c>
      <c r="AC365" s="260"/>
      <c r="AD365" s="260"/>
      <c r="AE365" s="260"/>
    </row>
    <row r="366" spans="1:31" s="225" customFormat="1" ht="12" x14ac:dyDescent="0.2">
      <c r="A366" s="261"/>
      <c r="B366" s="262"/>
      <c r="C366" s="520" t="s">
        <v>769</v>
      </c>
      <c r="D366" s="520"/>
      <c r="E366" s="520"/>
      <c r="F366" s="520"/>
      <c r="G366" s="520"/>
      <c r="H366" s="520"/>
      <c r="I366" s="520"/>
      <c r="J366" s="520"/>
      <c r="K366" s="520"/>
      <c r="L366" s="520"/>
      <c r="M366" s="520"/>
      <c r="N366" s="526"/>
      <c r="V366" s="254"/>
      <c r="W366" s="260"/>
      <c r="X366" s="228" t="s">
        <v>769</v>
      </c>
      <c r="AC366" s="260"/>
      <c r="AD366" s="260"/>
      <c r="AE366" s="260"/>
    </row>
    <row r="367" spans="1:31" s="225" customFormat="1" ht="45" x14ac:dyDescent="0.2">
      <c r="A367" s="263"/>
      <c r="B367" s="264" t="s">
        <v>600</v>
      </c>
      <c r="C367" s="520" t="s">
        <v>601</v>
      </c>
      <c r="D367" s="520"/>
      <c r="E367" s="520"/>
      <c r="F367" s="520"/>
      <c r="G367" s="520"/>
      <c r="H367" s="520"/>
      <c r="I367" s="520"/>
      <c r="J367" s="520"/>
      <c r="K367" s="520"/>
      <c r="L367" s="520"/>
      <c r="M367" s="520"/>
      <c r="N367" s="526"/>
      <c r="V367" s="254"/>
      <c r="W367" s="260"/>
      <c r="Y367" s="228" t="s">
        <v>601</v>
      </c>
      <c r="AC367" s="260"/>
      <c r="AD367" s="260"/>
      <c r="AE367" s="260"/>
    </row>
    <row r="368" spans="1:31" s="225" customFormat="1" ht="12" x14ac:dyDescent="0.2">
      <c r="A368" s="265"/>
      <c r="B368" s="304">
        <v>1</v>
      </c>
      <c r="C368" s="520" t="s">
        <v>517</v>
      </c>
      <c r="D368" s="520"/>
      <c r="E368" s="520"/>
      <c r="F368" s="266"/>
      <c r="G368" s="266"/>
      <c r="H368" s="266"/>
      <c r="I368" s="266"/>
      <c r="J368" s="267">
        <v>209.76</v>
      </c>
      <c r="K368" s="306">
        <v>1.3</v>
      </c>
      <c r="L368" s="267">
        <v>51.81</v>
      </c>
      <c r="M368" s="306">
        <v>19.5</v>
      </c>
      <c r="N368" s="268">
        <v>1010</v>
      </c>
      <c r="V368" s="254"/>
      <c r="W368" s="260"/>
      <c r="Z368" s="228" t="s">
        <v>517</v>
      </c>
      <c r="AC368" s="260"/>
      <c r="AD368" s="260"/>
      <c r="AE368" s="260"/>
    </row>
    <row r="369" spans="1:31" s="225" customFormat="1" ht="12" x14ac:dyDescent="0.2">
      <c r="A369" s="265"/>
      <c r="B369" s="264"/>
      <c r="C369" s="520" t="s">
        <v>520</v>
      </c>
      <c r="D369" s="520"/>
      <c r="E369" s="520"/>
      <c r="F369" s="266" t="s">
        <v>521</v>
      </c>
      <c r="G369" s="305">
        <v>12.96</v>
      </c>
      <c r="H369" s="306">
        <v>1.3</v>
      </c>
      <c r="I369" s="317">
        <v>3.20112</v>
      </c>
      <c r="J369" s="267"/>
      <c r="K369" s="266"/>
      <c r="L369" s="267"/>
      <c r="M369" s="266"/>
      <c r="N369" s="268"/>
      <c r="V369" s="254"/>
      <c r="W369" s="260"/>
      <c r="AA369" s="228" t="s">
        <v>520</v>
      </c>
      <c r="AC369" s="260"/>
      <c r="AD369" s="260"/>
      <c r="AE369" s="260"/>
    </row>
    <row r="370" spans="1:31" s="225" customFormat="1" ht="12" x14ac:dyDescent="0.2">
      <c r="A370" s="265"/>
      <c r="B370" s="264"/>
      <c r="C370" s="527" t="s">
        <v>522</v>
      </c>
      <c r="D370" s="527"/>
      <c r="E370" s="527"/>
      <c r="F370" s="269"/>
      <c r="G370" s="269"/>
      <c r="H370" s="269"/>
      <c r="I370" s="269"/>
      <c r="J370" s="270">
        <v>209.76</v>
      </c>
      <c r="K370" s="269"/>
      <c r="L370" s="270">
        <v>51.81</v>
      </c>
      <c r="M370" s="269"/>
      <c r="N370" s="271"/>
      <c r="V370" s="254"/>
      <c r="W370" s="260"/>
      <c r="AB370" s="228" t="s">
        <v>522</v>
      </c>
      <c r="AC370" s="260"/>
      <c r="AD370" s="260"/>
      <c r="AE370" s="260"/>
    </row>
    <row r="371" spans="1:31" s="225" customFormat="1" ht="12" x14ac:dyDescent="0.2">
      <c r="A371" s="265"/>
      <c r="B371" s="264"/>
      <c r="C371" s="520" t="s">
        <v>523</v>
      </c>
      <c r="D371" s="520"/>
      <c r="E371" s="520"/>
      <c r="F371" s="266"/>
      <c r="G371" s="266"/>
      <c r="H371" s="266"/>
      <c r="I371" s="266"/>
      <c r="J371" s="267"/>
      <c r="K371" s="266"/>
      <c r="L371" s="267">
        <v>51.81</v>
      </c>
      <c r="M371" s="266"/>
      <c r="N371" s="268">
        <v>1010</v>
      </c>
      <c r="V371" s="254"/>
      <c r="W371" s="260"/>
      <c r="AA371" s="228" t="s">
        <v>523</v>
      </c>
      <c r="AC371" s="260"/>
      <c r="AD371" s="260"/>
      <c r="AE371" s="260"/>
    </row>
    <row r="372" spans="1:31" s="225" customFormat="1" ht="33.75" x14ac:dyDescent="0.2">
      <c r="A372" s="265"/>
      <c r="B372" s="264" t="s">
        <v>603</v>
      </c>
      <c r="C372" s="520" t="s">
        <v>604</v>
      </c>
      <c r="D372" s="520"/>
      <c r="E372" s="520"/>
      <c r="F372" s="266" t="s">
        <v>524</v>
      </c>
      <c r="G372" s="307">
        <v>74</v>
      </c>
      <c r="H372" s="266"/>
      <c r="I372" s="307">
        <v>74</v>
      </c>
      <c r="J372" s="267"/>
      <c r="K372" s="266"/>
      <c r="L372" s="267">
        <v>38.340000000000003</v>
      </c>
      <c r="M372" s="266"/>
      <c r="N372" s="268">
        <v>747</v>
      </c>
      <c r="V372" s="254"/>
      <c r="W372" s="260"/>
      <c r="AA372" s="228" t="s">
        <v>604</v>
      </c>
      <c r="AC372" s="260"/>
      <c r="AD372" s="260"/>
      <c r="AE372" s="260"/>
    </row>
    <row r="373" spans="1:31" s="225" customFormat="1" ht="33.75" x14ac:dyDescent="0.2">
      <c r="A373" s="265"/>
      <c r="B373" s="264" t="s">
        <v>606</v>
      </c>
      <c r="C373" s="520" t="s">
        <v>607</v>
      </c>
      <c r="D373" s="520"/>
      <c r="E373" s="520"/>
      <c r="F373" s="266" t="s">
        <v>524</v>
      </c>
      <c r="G373" s="307">
        <v>36</v>
      </c>
      <c r="H373" s="266"/>
      <c r="I373" s="307">
        <v>36</v>
      </c>
      <c r="J373" s="267"/>
      <c r="K373" s="266"/>
      <c r="L373" s="267">
        <v>18.649999999999999</v>
      </c>
      <c r="M373" s="266"/>
      <c r="N373" s="268">
        <v>364</v>
      </c>
      <c r="V373" s="254"/>
      <c r="W373" s="260"/>
      <c r="AA373" s="228" t="s">
        <v>607</v>
      </c>
      <c r="AC373" s="260"/>
      <c r="AD373" s="260"/>
      <c r="AE373" s="260"/>
    </row>
    <row r="374" spans="1:31" s="225" customFormat="1" ht="12" x14ac:dyDescent="0.2">
      <c r="A374" s="272"/>
      <c r="B374" s="273"/>
      <c r="C374" s="522" t="s">
        <v>526</v>
      </c>
      <c r="D374" s="522"/>
      <c r="E374" s="522"/>
      <c r="F374" s="257"/>
      <c r="G374" s="257"/>
      <c r="H374" s="257"/>
      <c r="I374" s="257"/>
      <c r="J374" s="258"/>
      <c r="K374" s="257"/>
      <c r="L374" s="258">
        <v>108.8</v>
      </c>
      <c r="M374" s="269"/>
      <c r="N374" s="259">
        <v>2121</v>
      </c>
      <c r="V374" s="254"/>
      <c r="W374" s="260"/>
      <c r="AC374" s="260" t="s">
        <v>526</v>
      </c>
      <c r="AD374" s="260"/>
      <c r="AE374" s="260"/>
    </row>
    <row r="375" spans="1:31" s="225" customFormat="1" ht="33.75" x14ac:dyDescent="0.2">
      <c r="A375" s="302">
        <v>50</v>
      </c>
      <c r="B375" s="256" t="s">
        <v>609</v>
      </c>
      <c r="C375" s="522" t="s">
        <v>610</v>
      </c>
      <c r="D375" s="522"/>
      <c r="E375" s="522"/>
      <c r="F375" s="257" t="s">
        <v>611</v>
      </c>
      <c r="G375" s="257"/>
      <c r="H375" s="257"/>
      <c r="I375" s="303">
        <v>19</v>
      </c>
      <c r="J375" s="258"/>
      <c r="K375" s="257"/>
      <c r="L375" s="258"/>
      <c r="M375" s="257"/>
      <c r="N375" s="259"/>
      <c r="V375" s="254"/>
      <c r="W375" s="260" t="s">
        <v>610</v>
      </c>
      <c r="AC375" s="260"/>
      <c r="AD375" s="260"/>
      <c r="AE375" s="260"/>
    </row>
    <row r="376" spans="1:31" s="225" customFormat="1" ht="12" x14ac:dyDescent="0.2">
      <c r="A376" s="261"/>
      <c r="B376" s="262"/>
      <c r="C376" s="520" t="s">
        <v>770</v>
      </c>
      <c r="D376" s="520"/>
      <c r="E376" s="520"/>
      <c r="F376" s="520"/>
      <c r="G376" s="520"/>
      <c r="H376" s="520"/>
      <c r="I376" s="520"/>
      <c r="J376" s="520"/>
      <c r="K376" s="520"/>
      <c r="L376" s="520"/>
      <c r="M376" s="520"/>
      <c r="N376" s="526"/>
      <c r="V376" s="254"/>
      <c r="W376" s="260"/>
      <c r="X376" s="228" t="s">
        <v>770</v>
      </c>
      <c r="AC376" s="260"/>
      <c r="AD376" s="260"/>
      <c r="AE376" s="260"/>
    </row>
    <row r="377" spans="1:31" s="225" customFormat="1" ht="45" x14ac:dyDescent="0.2">
      <c r="A377" s="263"/>
      <c r="B377" s="264" t="s">
        <v>600</v>
      </c>
      <c r="C377" s="520" t="s">
        <v>601</v>
      </c>
      <c r="D377" s="520"/>
      <c r="E377" s="520"/>
      <c r="F377" s="520"/>
      <c r="G377" s="520"/>
      <c r="H377" s="520"/>
      <c r="I377" s="520"/>
      <c r="J377" s="520"/>
      <c r="K377" s="520"/>
      <c r="L377" s="520"/>
      <c r="M377" s="520"/>
      <c r="N377" s="526"/>
      <c r="V377" s="254"/>
      <c r="W377" s="260"/>
      <c r="Y377" s="228" t="s">
        <v>601</v>
      </c>
      <c r="AC377" s="260"/>
      <c r="AD377" s="260"/>
      <c r="AE377" s="260"/>
    </row>
    <row r="378" spans="1:31" s="225" customFormat="1" ht="12" x14ac:dyDescent="0.2">
      <c r="A378" s="265"/>
      <c r="B378" s="304">
        <v>1</v>
      </c>
      <c r="C378" s="520" t="s">
        <v>517</v>
      </c>
      <c r="D378" s="520"/>
      <c r="E378" s="520"/>
      <c r="F378" s="266"/>
      <c r="G378" s="266"/>
      <c r="H378" s="266"/>
      <c r="I378" s="266"/>
      <c r="J378" s="267">
        <v>19.75</v>
      </c>
      <c r="K378" s="306">
        <v>1.3</v>
      </c>
      <c r="L378" s="267">
        <v>487.83</v>
      </c>
      <c r="M378" s="306">
        <v>19.5</v>
      </c>
      <c r="N378" s="268">
        <v>9513</v>
      </c>
      <c r="V378" s="254"/>
      <c r="W378" s="260"/>
      <c r="Z378" s="228" t="s">
        <v>517</v>
      </c>
      <c r="AC378" s="260"/>
      <c r="AD378" s="260"/>
      <c r="AE378" s="260"/>
    </row>
    <row r="379" spans="1:31" s="225" customFormat="1" ht="12" x14ac:dyDescent="0.2">
      <c r="A379" s="265"/>
      <c r="B379" s="264"/>
      <c r="C379" s="520" t="s">
        <v>520</v>
      </c>
      <c r="D379" s="520"/>
      <c r="E379" s="520"/>
      <c r="F379" s="266" t="s">
        <v>521</v>
      </c>
      <c r="G379" s="305">
        <v>1.22</v>
      </c>
      <c r="H379" s="306">
        <v>1.3</v>
      </c>
      <c r="I379" s="308">
        <v>30.134</v>
      </c>
      <c r="J379" s="267"/>
      <c r="K379" s="266"/>
      <c r="L379" s="267"/>
      <c r="M379" s="266"/>
      <c r="N379" s="268"/>
      <c r="V379" s="254"/>
      <c r="W379" s="260"/>
      <c r="AA379" s="228" t="s">
        <v>520</v>
      </c>
      <c r="AC379" s="260"/>
      <c r="AD379" s="260"/>
      <c r="AE379" s="260"/>
    </row>
    <row r="380" spans="1:31" s="225" customFormat="1" ht="12" x14ac:dyDescent="0.2">
      <c r="A380" s="265"/>
      <c r="B380" s="264"/>
      <c r="C380" s="527" t="s">
        <v>522</v>
      </c>
      <c r="D380" s="527"/>
      <c r="E380" s="527"/>
      <c r="F380" s="269"/>
      <c r="G380" s="269"/>
      <c r="H380" s="269"/>
      <c r="I380" s="269"/>
      <c r="J380" s="270">
        <v>19.75</v>
      </c>
      <c r="K380" s="269"/>
      <c r="L380" s="270">
        <v>487.83</v>
      </c>
      <c r="M380" s="269"/>
      <c r="N380" s="271"/>
      <c r="V380" s="254"/>
      <c r="W380" s="260"/>
      <c r="AB380" s="228" t="s">
        <v>522</v>
      </c>
      <c r="AC380" s="260"/>
      <c r="AD380" s="260"/>
      <c r="AE380" s="260"/>
    </row>
    <row r="381" spans="1:31" s="225" customFormat="1" ht="12" x14ac:dyDescent="0.2">
      <c r="A381" s="265"/>
      <c r="B381" s="264"/>
      <c r="C381" s="520" t="s">
        <v>523</v>
      </c>
      <c r="D381" s="520"/>
      <c r="E381" s="520"/>
      <c r="F381" s="266"/>
      <c r="G381" s="266"/>
      <c r="H381" s="266"/>
      <c r="I381" s="266"/>
      <c r="J381" s="267"/>
      <c r="K381" s="266"/>
      <c r="L381" s="267">
        <v>487.83</v>
      </c>
      <c r="M381" s="266"/>
      <c r="N381" s="268">
        <v>9513</v>
      </c>
      <c r="V381" s="254"/>
      <c r="W381" s="260"/>
      <c r="AA381" s="228" t="s">
        <v>523</v>
      </c>
      <c r="AC381" s="260"/>
      <c r="AD381" s="260"/>
      <c r="AE381" s="260"/>
    </row>
    <row r="382" spans="1:31" s="225" customFormat="1" ht="33.75" x14ac:dyDescent="0.2">
      <c r="A382" s="265"/>
      <c r="B382" s="264" t="s">
        <v>603</v>
      </c>
      <c r="C382" s="520" t="s">
        <v>604</v>
      </c>
      <c r="D382" s="520"/>
      <c r="E382" s="520"/>
      <c r="F382" s="266" t="s">
        <v>524</v>
      </c>
      <c r="G382" s="307">
        <v>74</v>
      </c>
      <c r="H382" s="266"/>
      <c r="I382" s="307">
        <v>74</v>
      </c>
      <c r="J382" s="267"/>
      <c r="K382" s="266"/>
      <c r="L382" s="267">
        <v>360.99</v>
      </c>
      <c r="M382" s="266"/>
      <c r="N382" s="268">
        <v>7040</v>
      </c>
      <c r="V382" s="254"/>
      <c r="W382" s="260"/>
      <c r="AA382" s="228" t="s">
        <v>604</v>
      </c>
      <c r="AC382" s="260"/>
      <c r="AD382" s="260"/>
      <c r="AE382" s="260"/>
    </row>
    <row r="383" spans="1:31" s="225" customFormat="1" ht="33.75" x14ac:dyDescent="0.2">
      <c r="A383" s="265"/>
      <c r="B383" s="264" t="s">
        <v>606</v>
      </c>
      <c r="C383" s="520" t="s">
        <v>607</v>
      </c>
      <c r="D383" s="520"/>
      <c r="E383" s="520"/>
      <c r="F383" s="266" t="s">
        <v>524</v>
      </c>
      <c r="G383" s="307">
        <v>36</v>
      </c>
      <c r="H383" s="266"/>
      <c r="I383" s="307">
        <v>36</v>
      </c>
      <c r="J383" s="267"/>
      <c r="K383" s="266"/>
      <c r="L383" s="267">
        <v>175.62</v>
      </c>
      <c r="M383" s="266"/>
      <c r="N383" s="268">
        <v>3425</v>
      </c>
      <c r="V383" s="254"/>
      <c r="W383" s="260"/>
      <c r="AA383" s="228" t="s">
        <v>607</v>
      </c>
      <c r="AC383" s="260"/>
      <c r="AD383" s="260"/>
      <c r="AE383" s="260"/>
    </row>
    <row r="384" spans="1:31" s="225" customFormat="1" ht="12" x14ac:dyDescent="0.2">
      <c r="A384" s="272"/>
      <c r="B384" s="273"/>
      <c r="C384" s="522" t="s">
        <v>526</v>
      </c>
      <c r="D384" s="522"/>
      <c r="E384" s="522"/>
      <c r="F384" s="257"/>
      <c r="G384" s="257"/>
      <c r="H384" s="257"/>
      <c r="I384" s="257"/>
      <c r="J384" s="258"/>
      <c r="K384" s="257"/>
      <c r="L384" s="258">
        <v>1024.44</v>
      </c>
      <c r="M384" s="269"/>
      <c r="N384" s="259">
        <v>19978</v>
      </c>
      <c r="V384" s="254"/>
      <c r="W384" s="260"/>
      <c r="AC384" s="260" t="s">
        <v>526</v>
      </c>
      <c r="AD384" s="260"/>
      <c r="AE384" s="260"/>
    </row>
    <row r="385" spans="1:34" s="225" customFormat="1" ht="1.5" customHeight="1" x14ac:dyDescent="0.2">
      <c r="A385" s="275"/>
      <c r="B385" s="273"/>
      <c r="C385" s="273"/>
      <c r="D385" s="273"/>
      <c r="E385" s="273"/>
      <c r="F385" s="275"/>
      <c r="G385" s="275"/>
      <c r="H385" s="275"/>
      <c r="I385" s="275"/>
      <c r="J385" s="279"/>
      <c r="K385" s="275"/>
      <c r="L385" s="279"/>
      <c r="M385" s="266"/>
      <c r="N385" s="279"/>
      <c r="V385" s="254"/>
      <c r="W385" s="260"/>
      <c r="AC385" s="260"/>
      <c r="AD385" s="260"/>
      <c r="AE385" s="260"/>
    </row>
    <row r="386" spans="1:34" s="225" customFormat="1" ht="12" x14ac:dyDescent="0.2">
      <c r="A386" s="280"/>
      <c r="B386" s="281"/>
      <c r="C386" s="522" t="s">
        <v>771</v>
      </c>
      <c r="D386" s="522"/>
      <c r="E386" s="522"/>
      <c r="F386" s="522"/>
      <c r="G386" s="522"/>
      <c r="H386" s="522"/>
      <c r="I386" s="522"/>
      <c r="J386" s="522"/>
      <c r="K386" s="522"/>
      <c r="L386" s="282">
        <v>2206.94</v>
      </c>
      <c r="M386" s="283"/>
      <c r="N386" s="284"/>
      <c r="V386" s="254"/>
      <c r="W386" s="260"/>
      <c r="AC386" s="260"/>
      <c r="AD386" s="260"/>
      <c r="AE386" s="260" t="s">
        <v>771</v>
      </c>
    </row>
    <row r="387" spans="1:34" s="225" customFormat="1" ht="2.25" customHeight="1" x14ac:dyDescent="0.2">
      <c r="B387" s="231"/>
      <c r="C387" s="231"/>
      <c r="D387" s="231"/>
      <c r="E387" s="231"/>
      <c r="F387" s="231"/>
      <c r="G387" s="231"/>
      <c r="H387" s="231"/>
      <c r="I387" s="231"/>
      <c r="J387" s="231"/>
      <c r="K387" s="231"/>
      <c r="L387" s="285"/>
      <c r="M387" s="286"/>
      <c r="N387" s="287"/>
    </row>
    <row r="388" spans="1:34" s="225" customFormat="1" x14ac:dyDescent="0.2">
      <c r="A388" s="280"/>
      <c r="B388" s="281"/>
      <c r="C388" s="522" t="s">
        <v>621</v>
      </c>
      <c r="D388" s="522"/>
      <c r="E388" s="522"/>
      <c r="F388" s="522"/>
      <c r="G388" s="522"/>
      <c r="H388" s="522"/>
      <c r="I388" s="522"/>
      <c r="J388" s="522"/>
      <c r="K388" s="522"/>
      <c r="L388" s="282"/>
      <c r="M388" s="288"/>
      <c r="N388" s="284"/>
      <c r="AG388" s="260" t="s">
        <v>621</v>
      </c>
    </row>
    <row r="389" spans="1:34" s="225" customFormat="1" x14ac:dyDescent="0.2">
      <c r="A389" s="289"/>
      <c r="B389" s="264"/>
      <c r="C389" s="520" t="s">
        <v>622</v>
      </c>
      <c r="D389" s="520"/>
      <c r="E389" s="520"/>
      <c r="F389" s="520"/>
      <c r="G389" s="520"/>
      <c r="H389" s="520"/>
      <c r="I389" s="520"/>
      <c r="J389" s="520"/>
      <c r="K389" s="520"/>
      <c r="L389" s="290">
        <v>135546.95000000001</v>
      </c>
      <c r="M389" s="291"/>
      <c r="N389" s="292">
        <v>851099</v>
      </c>
      <c r="AG389" s="260"/>
      <c r="AH389" s="228" t="s">
        <v>622</v>
      </c>
    </row>
    <row r="390" spans="1:34" s="225" customFormat="1" x14ac:dyDescent="0.2">
      <c r="A390" s="289"/>
      <c r="B390" s="264"/>
      <c r="C390" s="520" t="s">
        <v>623</v>
      </c>
      <c r="D390" s="520"/>
      <c r="E390" s="520"/>
      <c r="F390" s="520"/>
      <c r="G390" s="520"/>
      <c r="H390" s="520"/>
      <c r="I390" s="520"/>
      <c r="J390" s="520"/>
      <c r="K390" s="520"/>
      <c r="L390" s="290"/>
      <c r="M390" s="291"/>
      <c r="N390" s="292"/>
      <c r="AG390" s="260"/>
      <c r="AH390" s="228" t="s">
        <v>623</v>
      </c>
    </row>
    <row r="391" spans="1:34" s="225" customFormat="1" x14ac:dyDescent="0.2">
      <c r="A391" s="289"/>
      <c r="B391" s="264"/>
      <c r="C391" s="520" t="s">
        <v>624</v>
      </c>
      <c r="D391" s="520"/>
      <c r="E391" s="520"/>
      <c r="F391" s="520"/>
      <c r="G391" s="520"/>
      <c r="H391" s="520"/>
      <c r="I391" s="520"/>
      <c r="J391" s="520"/>
      <c r="K391" s="520"/>
      <c r="L391" s="290">
        <v>5944.69</v>
      </c>
      <c r="M391" s="291"/>
      <c r="N391" s="292">
        <v>115921</v>
      </c>
      <c r="AG391" s="260"/>
      <c r="AH391" s="228" t="s">
        <v>624</v>
      </c>
    </row>
    <row r="392" spans="1:34" s="225" customFormat="1" x14ac:dyDescent="0.2">
      <c r="A392" s="289"/>
      <c r="B392" s="264"/>
      <c r="C392" s="520" t="s">
        <v>625</v>
      </c>
      <c r="D392" s="520"/>
      <c r="E392" s="520"/>
      <c r="F392" s="520"/>
      <c r="G392" s="520"/>
      <c r="H392" s="520"/>
      <c r="I392" s="520"/>
      <c r="J392" s="520"/>
      <c r="K392" s="520"/>
      <c r="L392" s="290">
        <v>10939.15</v>
      </c>
      <c r="M392" s="291"/>
      <c r="N392" s="292">
        <v>86091</v>
      </c>
      <c r="AG392" s="260"/>
      <c r="AH392" s="228" t="s">
        <v>625</v>
      </c>
    </row>
    <row r="393" spans="1:34" s="225" customFormat="1" x14ac:dyDescent="0.2">
      <c r="A393" s="289"/>
      <c r="B393" s="264"/>
      <c r="C393" s="520" t="s">
        <v>626</v>
      </c>
      <c r="D393" s="520"/>
      <c r="E393" s="520"/>
      <c r="F393" s="520"/>
      <c r="G393" s="520"/>
      <c r="H393" s="520"/>
      <c r="I393" s="520"/>
      <c r="J393" s="520"/>
      <c r="K393" s="520"/>
      <c r="L393" s="290">
        <v>1230.8499999999999</v>
      </c>
      <c r="M393" s="291"/>
      <c r="N393" s="292">
        <v>24001</v>
      </c>
      <c r="AG393" s="260"/>
      <c r="AH393" s="228" t="s">
        <v>626</v>
      </c>
    </row>
    <row r="394" spans="1:34" s="225" customFormat="1" x14ac:dyDescent="0.2">
      <c r="A394" s="289"/>
      <c r="B394" s="264"/>
      <c r="C394" s="520" t="s">
        <v>627</v>
      </c>
      <c r="D394" s="520"/>
      <c r="E394" s="520"/>
      <c r="F394" s="520"/>
      <c r="G394" s="520"/>
      <c r="H394" s="520"/>
      <c r="I394" s="520"/>
      <c r="J394" s="520"/>
      <c r="K394" s="520"/>
      <c r="L394" s="290">
        <v>118663.11</v>
      </c>
      <c r="M394" s="291"/>
      <c r="N394" s="292">
        <v>649087</v>
      </c>
      <c r="AG394" s="260"/>
      <c r="AH394" s="228" t="s">
        <v>627</v>
      </c>
    </row>
    <row r="395" spans="1:34" s="225" customFormat="1" x14ac:dyDescent="0.2">
      <c r="A395" s="289"/>
      <c r="B395" s="264"/>
      <c r="C395" s="520" t="s">
        <v>628</v>
      </c>
      <c r="D395" s="520"/>
      <c r="E395" s="520"/>
      <c r="F395" s="520"/>
      <c r="G395" s="520"/>
      <c r="H395" s="520"/>
      <c r="I395" s="520"/>
      <c r="J395" s="520"/>
      <c r="K395" s="520"/>
      <c r="L395" s="290">
        <v>144385.45000000001</v>
      </c>
      <c r="M395" s="291"/>
      <c r="N395" s="292">
        <v>1023452</v>
      </c>
      <c r="AG395" s="260"/>
      <c r="AH395" s="228" t="s">
        <v>628</v>
      </c>
    </row>
    <row r="396" spans="1:34" s="225" customFormat="1" x14ac:dyDescent="0.2">
      <c r="A396" s="289"/>
      <c r="B396" s="264"/>
      <c r="C396" s="520" t="s">
        <v>772</v>
      </c>
      <c r="D396" s="520"/>
      <c r="E396" s="520"/>
      <c r="F396" s="520"/>
      <c r="G396" s="520"/>
      <c r="H396" s="520"/>
      <c r="I396" s="520"/>
      <c r="J396" s="520"/>
      <c r="K396" s="520"/>
      <c r="L396" s="290">
        <v>144367.51999999999</v>
      </c>
      <c r="M396" s="291"/>
      <c r="N396" s="292">
        <v>1023311</v>
      </c>
      <c r="AG396" s="260"/>
      <c r="AH396" s="228" t="s">
        <v>772</v>
      </c>
    </row>
    <row r="397" spans="1:34" s="225" customFormat="1" x14ac:dyDescent="0.2">
      <c r="A397" s="289"/>
      <c r="B397" s="264"/>
      <c r="C397" s="520" t="s">
        <v>637</v>
      </c>
      <c r="D397" s="520"/>
      <c r="E397" s="520"/>
      <c r="F397" s="520"/>
      <c r="G397" s="520"/>
      <c r="H397" s="520"/>
      <c r="I397" s="520"/>
      <c r="J397" s="520"/>
      <c r="K397" s="520"/>
      <c r="L397" s="290"/>
      <c r="M397" s="291"/>
      <c r="N397" s="292"/>
      <c r="AG397" s="260"/>
      <c r="AH397" s="228" t="s">
        <v>637</v>
      </c>
    </row>
    <row r="398" spans="1:34" s="225" customFormat="1" x14ac:dyDescent="0.2">
      <c r="A398" s="289"/>
      <c r="B398" s="264"/>
      <c r="C398" s="520" t="s">
        <v>638</v>
      </c>
      <c r="D398" s="520"/>
      <c r="E398" s="520"/>
      <c r="F398" s="520"/>
      <c r="G398" s="520"/>
      <c r="H398" s="520"/>
      <c r="I398" s="520"/>
      <c r="J398" s="520"/>
      <c r="K398" s="520"/>
      <c r="L398" s="290">
        <v>4878.54</v>
      </c>
      <c r="M398" s="291"/>
      <c r="N398" s="292">
        <v>95131</v>
      </c>
      <c r="AG398" s="260"/>
      <c r="AH398" s="228" t="s">
        <v>638</v>
      </c>
    </row>
    <row r="399" spans="1:34" s="225" customFormat="1" x14ac:dyDescent="0.2">
      <c r="A399" s="289"/>
      <c r="B399" s="264"/>
      <c r="C399" s="520" t="s">
        <v>773</v>
      </c>
      <c r="D399" s="520"/>
      <c r="E399" s="520"/>
      <c r="F399" s="520"/>
      <c r="G399" s="520"/>
      <c r="H399" s="520"/>
      <c r="I399" s="520"/>
      <c r="J399" s="520"/>
      <c r="K399" s="520"/>
      <c r="L399" s="290">
        <v>10921.22</v>
      </c>
      <c r="M399" s="291"/>
      <c r="N399" s="292">
        <v>85950</v>
      </c>
      <c r="AG399" s="260"/>
      <c r="AH399" s="228" t="s">
        <v>773</v>
      </c>
    </row>
    <row r="400" spans="1:34" s="225" customFormat="1" x14ac:dyDescent="0.2">
      <c r="A400" s="289"/>
      <c r="B400" s="264"/>
      <c r="C400" s="520" t="s">
        <v>774</v>
      </c>
      <c r="D400" s="520"/>
      <c r="E400" s="520"/>
      <c r="F400" s="520"/>
      <c r="G400" s="520"/>
      <c r="H400" s="520"/>
      <c r="I400" s="520"/>
      <c r="J400" s="520"/>
      <c r="K400" s="520"/>
      <c r="L400" s="290">
        <v>1230.8499999999999</v>
      </c>
      <c r="M400" s="291"/>
      <c r="N400" s="292">
        <v>24001</v>
      </c>
      <c r="AG400" s="260"/>
      <c r="AH400" s="228" t="s">
        <v>774</v>
      </c>
    </row>
    <row r="401" spans="1:34" s="225" customFormat="1" x14ac:dyDescent="0.2">
      <c r="A401" s="289"/>
      <c r="B401" s="264"/>
      <c r="C401" s="520" t="s">
        <v>775</v>
      </c>
      <c r="D401" s="520"/>
      <c r="E401" s="520"/>
      <c r="F401" s="520"/>
      <c r="G401" s="520"/>
      <c r="H401" s="520"/>
      <c r="I401" s="520"/>
      <c r="J401" s="520"/>
      <c r="K401" s="520"/>
      <c r="L401" s="290">
        <v>118662.89</v>
      </c>
      <c r="M401" s="291"/>
      <c r="N401" s="292">
        <v>649086</v>
      </c>
      <c r="AG401" s="260"/>
      <c r="AH401" s="228" t="s">
        <v>775</v>
      </c>
    </row>
    <row r="402" spans="1:34" s="225" customFormat="1" x14ac:dyDescent="0.2">
      <c r="A402" s="289"/>
      <c r="B402" s="264"/>
      <c r="C402" s="520" t="s">
        <v>639</v>
      </c>
      <c r="D402" s="520"/>
      <c r="E402" s="520"/>
      <c r="F402" s="520"/>
      <c r="G402" s="520"/>
      <c r="H402" s="520"/>
      <c r="I402" s="520"/>
      <c r="J402" s="520"/>
      <c r="K402" s="520"/>
      <c r="L402" s="290">
        <v>6270.67</v>
      </c>
      <c r="M402" s="291"/>
      <c r="N402" s="292">
        <v>122278</v>
      </c>
      <c r="AG402" s="260"/>
      <c r="AH402" s="228" t="s">
        <v>639</v>
      </c>
    </row>
    <row r="403" spans="1:34" s="225" customFormat="1" x14ac:dyDescent="0.2">
      <c r="A403" s="289"/>
      <c r="B403" s="264"/>
      <c r="C403" s="520" t="s">
        <v>640</v>
      </c>
      <c r="D403" s="520"/>
      <c r="E403" s="520"/>
      <c r="F403" s="520"/>
      <c r="G403" s="520"/>
      <c r="H403" s="520"/>
      <c r="I403" s="520"/>
      <c r="J403" s="520"/>
      <c r="K403" s="520"/>
      <c r="L403" s="290">
        <v>3634.2</v>
      </c>
      <c r="M403" s="291"/>
      <c r="N403" s="292">
        <v>70866</v>
      </c>
      <c r="AG403" s="260"/>
      <c r="AH403" s="228" t="s">
        <v>640</v>
      </c>
    </row>
    <row r="404" spans="1:34" s="225" customFormat="1" x14ac:dyDescent="0.2">
      <c r="A404" s="289"/>
      <c r="B404" s="264"/>
      <c r="C404" s="520" t="s">
        <v>776</v>
      </c>
      <c r="D404" s="520"/>
      <c r="E404" s="520"/>
      <c r="F404" s="520"/>
      <c r="G404" s="520"/>
      <c r="H404" s="520"/>
      <c r="I404" s="520"/>
      <c r="J404" s="520"/>
      <c r="K404" s="520"/>
      <c r="L404" s="290">
        <v>17.93</v>
      </c>
      <c r="M404" s="291"/>
      <c r="N404" s="292">
        <v>141</v>
      </c>
      <c r="AG404" s="260"/>
      <c r="AH404" s="228" t="s">
        <v>776</v>
      </c>
    </row>
    <row r="405" spans="1:34" s="225" customFormat="1" x14ac:dyDescent="0.2">
      <c r="A405" s="289"/>
      <c r="B405" s="264"/>
      <c r="C405" s="520" t="s">
        <v>633</v>
      </c>
      <c r="D405" s="520"/>
      <c r="E405" s="520"/>
      <c r="F405" s="520"/>
      <c r="G405" s="520"/>
      <c r="H405" s="520"/>
      <c r="I405" s="520"/>
      <c r="J405" s="520"/>
      <c r="K405" s="520"/>
      <c r="L405" s="290">
        <v>37.96</v>
      </c>
      <c r="M405" s="291"/>
      <c r="N405" s="292">
        <v>737</v>
      </c>
      <c r="AG405" s="260"/>
      <c r="AH405" s="228" t="s">
        <v>633</v>
      </c>
    </row>
    <row r="406" spans="1:34" s="225" customFormat="1" x14ac:dyDescent="0.2">
      <c r="A406" s="289"/>
      <c r="B406" s="264"/>
      <c r="C406" s="520" t="s">
        <v>623</v>
      </c>
      <c r="D406" s="520"/>
      <c r="E406" s="520"/>
      <c r="F406" s="520"/>
      <c r="G406" s="520"/>
      <c r="H406" s="520"/>
      <c r="I406" s="520"/>
      <c r="J406" s="520"/>
      <c r="K406" s="520"/>
      <c r="L406" s="290"/>
      <c r="M406" s="291"/>
      <c r="N406" s="292"/>
      <c r="AG406" s="260"/>
      <c r="AH406" s="228" t="s">
        <v>623</v>
      </c>
    </row>
    <row r="407" spans="1:34" s="225" customFormat="1" x14ac:dyDescent="0.2">
      <c r="A407" s="289"/>
      <c r="B407" s="264"/>
      <c r="C407" s="520" t="s">
        <v>629</v>
      </c>
      <c r="D407" s="520"/>
      <c r="E407" s="520"/>
      <c r="F407" s="520"/>
      <c r="G407" s="520"/>
      <c r="H407" s="520"/>
      <c r="I407" s="520"/>
      <c r="J407" s="520"/>
      <c r="K407" s="520"/>
      <c r="L407" s="290">
        <v>15.22</v>
      </c>
      <c r="M407" s="291"/>
      <c r="N407" s="292">
        <v>297</v>
      </c>
      <c r="AG407" s="260"/>
      <c r="AH407" s="228" t="s">
        <v>629</v>
      </c>
    </row>
    <row r="408" spans="1:34" s="225" customFormat="1" x14ac:dyDescent="0.2">
      <c r="A408" s="289"/>
      <c r="B408" s="264"/>
      <c r="C408" s="520" t="s">
        <v>630</v>
      </c>
      <c r="D408" s="520"/>
      <c r="E408" s="520"/>
      <c r="F408" s="520"/>
      <c r="G408" s="520"/>
      <c r="H408" s="520"/>
      <c r="I408" s="520"/>
      <c r="J408" s="520"/>
      <c r="K408" s="520"/>
      <c r="L408" s="290">
        <v>0.22</v>
      </c>
      <c r="M408" s="291"/>
      <c r="N408" s="292">
        <v>1</v>
      </c>
      <c r="AG408" s="260"/>
      <c r="AH408" s="228" t="s">
        <v>630</v>
      </c>
    </row>
    <row r="409" spans="1:34" s="225" customFormat="1" x14ac:dyDescent="0.2">
      <c r="A409" s="289"/>
      <c r="B409" s="264"/>
      <c r="C409" s="520" t="s">
        <v>631</v>
      </c>
      <c r="D409" s="520"/>
      <c r="E409" s="520"/>
      <c r="F409" s="520"/>
      <c r="G409" s="520"/>
      <c r="H409" s="520"/>
      <c r="I409" s="520"/>
      <c r="J409" s="520"/>
      <c r="K409" s="520"/>
      <c r="L409" s="290">
        <v>14.76</v>
      </c>
      <c r="M409" s="291"/>
      <c r="N409" s="292">
        <v>288</v>
      </c>
      <c r="AG409" s="260"/>
      <c r="AH409" s="228" t="s">
        <v>631</v>
      </c>
    </row>
    <row r="410" spans="1:34" s="225" customFormat="1" x14ac:dyDescent="0.2">
      <c r="A410" s="289"/>
      <c r="B410" s="264"/>
      <c r="C410" s="520" t="s">
        <v>632</v>
      </c>
      <c r="D410" s="520"/>
      <c r="E410" s="520"/>
      <c r="F410" s="520"/>
      <c r="G410" s="520"/>
      <c r="H410" s="520"/>
      <c r="I410" s="520"/>
      <c r="J410" s="520"/>
      <c r="K410" s="520"/>
      <c r="L410" s="290">
        <v>7.76</v>
      </c>
      <c r="M410" s="291"/>
      <c r="N410" s="292">
        <v>151</v>
      </c>
      <c r="AG410" s="260"/>
      <c r="AH410" s="228" t="s">
        <v>632</v>
      </c>
    </row>
    <row r="411" spans="1:34" s="225" customFormat="1" x14ac:dyDescent="0.2">
      <c r="A411" s="289"/>
      <c r="B411" s="264"/>
      <c r="C411" s="520" t="s">
        <v>634</v>
      </c>
      <c r="D411" s="520"/>
      <c r="E411" s="520"/>
      <c r="F411" s="520"/>
      <c r="G411" s="520"/>
      <c r="H411" s="520"/>
      <c r="I411" s="520"/>
      <c r="J411" s="520"/>
      <c r="K411" s="520"/>
      <c r="L411" s="290">
        <v>19779.72</v>
      </c>
      <c r="M411" s="291"/>
      <c r="N411" s="292">
        <v>114920</v>
      </c>
      <c r="AG411" s="260"/>
      <c r="AH411" s="228" t="s">
        <v>634</v>
      </c>
    </row>
    <row r="412" spans="1:34" s="225" customFormat="1" x14ac:dyDescent="0.2">
      <c r="A412" s="289"/>
      <c r="B412" s="264"/>
      <c r="C412" s="520" t="s">
        <v>635</v>
      </c>
      <c r="D412" s="520"/>
      <c r="E412" s="520"/>
      <c r="F412" s="520"/>
      <c r="G412" s="520"/>
      <c r="H412" s="520"/>
      <c r="I412" s="520"/>
      <c r="J412" s="520"/>
      <c r="K412" s="520"/>
      <c r="L412" s="290">
        <v>2206.94</v>
      </c>
      <c r="M412" s="291"/>
      <c r="N412" s="292">
        <v>43036</v>
      </c>
      <c r="AG412" s="260"/>
      <c r="AH412" s="228" t="s">
        <v>635</v>
      </c>
    </row>
    <row r="413" spans="1:34" s="225" customFormat="1" x14ac:dyDescent="0.2">
      <c r="A413" s="289"/>
      <c r="B413" s="264"/>
      <c r="C413" s="520" t="s">
        <v>636</v>
      </c>
      <c r="D413" s="520"/>
      <c r="E413" s="520"/>
      <c r="F413" s="520"/>
      <c r="G413" s="520"/>
      <c r="H413" s="520"/>
      <c r="I413" s="520"/>
      <c r="J413" s="520"/>
      <c r="K413" s="520"/>
      <c r="L413" s="290">
        <v>2206.94</v>
      </c>
      <c r="M413" s="291"/>
      <c r="N413" s="292">
        <v>43036</v>
      </c>
      <c r="AG413" s="260"/>
      <c r="AH413" s="228" t="s">
        <v>636</v>
      </c>
    </row>
    <row r="414" spans="1:34" s="225" customFormat="1" x14ac:dyDescent="0.2">
      <c r="A414" s="289"/>
      <c r="B414" s="264"/>
      <c r="C414" s="520" t="s">
        <v>637</v>
      </c>
      <c r="D414" s="520"/>
      <c r="E414" s="520"/>
      <c r="F414" s="520"/>
      <c r="G414" s="520"/>
      <c r="H414" s="520"/>
      <c r="I414" s="520"/>
      <c r="J414" s="520"/>
      <c r="K414" s="520"/>
      <c r="L414" s="290"/>
      <c r="M414" s="291"/>
      <c r="N414" s="292"/>
      <c r="AG414" s="260"/>
      <c r="AH414" s="228" t="s">
        <v>637</v>
      </c>
    </row>
    <row r="415" spans="1:34" s="225" customFormat="1" x14ac:dyDescent="0.2">
      <c r="A415" s="289"/>
      <c r="B415" s="264"/>
      <c r="C415" s="520" t="s">
        <v>638</v>
      </c>
      <c r="D415" s="520"/>
      <c r="E415" s="520"/>
      <c r="F415" s="520"/>
      <c r="G415" s="520"/>
      <c r="H415" s="520"/>
      <c r="I415" s="520"/>
      <c r="J415" s="520"/>
      <c r="K415" s="520"/>
      <c r="L415" s="290">
        <v>1050.93</v>
      </c>
      <c r="M415" s="291"/>
      <c r="N415" s="292">
        <v>20493</v>
      </c>
      <c r="AG415" s="260"/>
      <c r="AH415" s="228" t="s">
        <v>638</v>
      </c>
    </row>
    <row r="416" spans="1:34" s="225" customFormat="1" x14ac:dyDescent="0.2">
      <c r="A416" s="289"/>
      <c r="B416" s="264"/>
      <c r="C416" s="520" t="s">
        <v>639</v>
      </c>
      <c r="D416" s="520"/>
      <c r="E416" s="520"/>
      <c r="F416" s="520"/>
      <c r="G416" s="520"/>
      <c r="H416" s="520"/>
      <c r="I416" s="520"/>
      <c r="J416" s="520"/>
      <c r="K416" s="520"/>
      <c r="L416" s="290">
        <v>777.68</v>
      </c>
      <c r="M416" s="291"/>
      <c r="N416" s="292">
        <v>15165</v>
      </c>
      <c r="AG416" s="260"/>
      <c r="AH416" s="228" t="s">
        <v>639</v>
      </c>
    </row>
    <row r="417" spans="1:36" x14ac:dyDescent="0.2">
      <c r="A417" s="289"/>
      <c r="B417" s="264"/>
      <c r="C417" s="520" t="s">
        <v>640</v>
      </c>
      <c r="D417" s="520"/>
      <c r="E417" s="520"/>
      <c r="F417" s="520"/>
      <c r="G417" s="520"/>
      <c r="H417" s="520"/>
      <c r="I417" s="520"/>
      <c r="J417" s="520"/>
      <c r="K417" s="520"/>
      <c r="L417" s="290">
        <v>378.33</v>
      </c>
      <c r="M417" s="291"/>
      <c r="N417" s="292">
        <v>7378</v>
      </c>
      <c r="P417" s="225"/>
      <c r="Q417" s="225"/>
      <c r="R417" s="225"/>
      <c r="S417" s="225"/>
      <c r="T417" s="225"/>
      <c r="U417" s="225"/>
      <c r="V417" s="225"/>
      <c r="W417" s="225"/>
      <c r="X417" s="225"/>
      <c r="Y417" s="225"/>
      <c r="Z417" s="225"/>
      <c r="AA417" s="225"/>
      <c r="AB417" s="225"/>
      <c r="AC417" s="225"/>
      <c r="AD417" s="225"/>
      <c r="AE417" s="225"/>
      <c r="AF417" s="225"/>
      <c r="AG417" s="260"/>
      <c r="AH417" s="228" t="s">
        <v>640</v>
      </c>
      <c r="AI417" s="225"/>
      <c r="AJ417" s="225"/>
    </row>
    <row r="418" spans="1:36" x14ac:dyDescent="0.2">
      <c r="A418" s="289"/>
      <c r="B418" s="264"/>
      <c r="C418" s="520" t="s">
        <v>641</v>
      </c>
      <c r="D418" s="520"/>
      <c r="E418" s="520"/>
      <c r="F418" s="520"/>
      <c r="G418" s="520"/>
      <c r="H418" s="520"/>
      <c r="I418" s="520"/>
      <c r="J418" s="520"/>
      <c r="K418" s="520"/>
      <c r="L418" s="290">
        <v>166410.07</v>
      </c>
      <c r="M418" s="291"/>
      <c r="N418" s="292">
        <v>1182145</v>
      </c>
      <c r="P418" s="225"/>
      <c r="Q418" s="225"/>
      <c r="R418" s="225"/>
      <c r="S418" s="225"/>
      <c r="T418" s="225"/>
      <c r="U418" s="225"/>
      <c r="V418" s="225"/>
      <c r="W418" s="225"/>
      <c r="X418" s="225"/>
      <c r="Y418" s="225"/>
      <c r="Z418" s="225"/>
      <c r="AA418" s="225"/>
      <c r="AB418" s="225"/>
      <c r="AC418" s="225"/>
      <c r="AD418" s="225"/>
      <c r="AE418" s="225"/>
      <c r="AF418" s="225"/>
      <c r="AG418" s="260"/>
      <c r="AH418" s="228" t="s">
        <v>641</v>
      </c>
      <c r="AI418" s="225"/>
      <c r="AJ418" s="225"/>
    </row>
    <row r="419" spans="1:36" x14ac:dyDescent="0.2">
      <c r="A419" s="289"/>
      <c r="B419" s="264"/>
      <c r="C419" s="520" t="s">
        <v>642</v>
      </c>
      <c r="D419" s="520"/>
      <c r="E419" s="520"/>
      <c r="F419" s="520"/>
      <c r="G419" s="520"/>
      <c r="H419" s="520"/>
      <c r="I419" s="520"/>
      <c r="J419" s="520"/>
      <c r="K419" s="520"/>
      <c r="L419" s="290">
        <v>7175.54</v>
      </c>
      <c r="M419" s="291"/>
      <c r="N419" s="292">
        <v>139922</v>
      </c>
      <c r="P419" s="225"/>
      <c r="Q419" s="225"/>
      <c r="R419" s="225"/>
      <c r="S419" s="225"/>
      <c r="T419" s="225"/>
      <c r="U419" s="225"/>
      <c r="V419" s="225"/>
      <c r="W419" s="225"/>
      <c r="X419" s="225"/>
      <c r="Y419" s="225"/>
      <c r="Z419" s="225"/>
      <c r="AA419" s="225"/>
      <c r="AB419" s="225"/>
      <c r="AC419" s="225"/>
      <c r="AD419" s="225"/>
      <c r="AE419" s="225"/>
      <c r="AF419" s="225"/>
      <c r="AG419" s="260"/>
      <c r="AH419" s="228" t="s">
        <v>642</v>
      </c>
      <c r="AI419" s="225"/>
      <c r="AJ419" s="225"/>
    </row>
    <row r="420" spans="1:36" x14ac:dyDescent="0.2">
      <c r="A420" s="289"/>
      <c r="B420" s="264"/>
      <c r="C420" s="520" t="s">
        <v>643</v>
      </c>
      <c r="D420" s="520"/>
      <c r="E420" s="520"/>
      <c r="F420" s="520"/>
      <c r="G420" s="520"/>
      <c r="H420" s="520"/>
      <c r="I420" s="520"/>
      <c r="J420" s="520"/>
      <c r="K420" s="520"/>
      <c r="L420" s="290">
        <v>7063.11</v>
      </c>
      <c r="M420" s="291"/>
      <c r="N420" s="292">
        <v>137731</v>
      </c>
      <c r="P420" s="225"/>
      <c r="Q420" s="225"/>
      <c r="R420" s="225"/>
      <c r="S420" s="225"/>
      <c r="T420" s="225"/>
      <c r="U420" s="225"/>
      <c r="V420" s="225"/>
      <c r="W420" s="225"/>
      <c r="X420" s="225"/>
      <c r="Y420" s="225"/>
      <c r="Z420" s="225"/>
      <c r="AA420" s="225"/>
      <c r="AB420" s="225"/>
      <c r="AC420" s="225"/>
      <c r="AD420" s="225"/>
      <c r="AE420" s="225"/>
      <c r="AF420" s="225"/>
      <c r="AG420" s="260"/>
      <c r="AH420" s="228" t="s">
        <v>643</v>
      </c>
      <c r="AI420" s="225"/>
      <c r="AJ420" s="225"/>
    </row>
    <row r="421" spans="1:36" x14ac:dyDescent="0.2">
      <c r="A421" s="289"/>
      <c r="B421" s="264"/>
      <c r="C421" s="520" t="s">
        <v>644</v>
      </c>
      <c r="D421" s="520"/>
      <c r="E421" s="520"/>
      <c r="F421" s="520"/>
      <c r="G421" s="520"/>
      <c r="H421" s="520"/>
      <c r="I421" s="520"/>
      <c r="J421" s="520"/>
      <c r="K421" s="520"/>
      <c r="L421" s="290">
        <v>4020.29</v>
      </c>
      <c r="M421" s="291"/>
      <c r="N421" s="292">
        <v>78395</v>
      </c>
      <c r="P421" s="225"/>
      <c r="Q421" s="225"/>
      <c r="R421" s="225"/>
      <c r="S421" s="225"/>
      <c r="T421" s="225"/>
      <c r="U421" s="225"/>
      <c r="V421" s="225"/>
      <c r="W421" s="225"/>
      <c r="X421" s="225"/>
      <c r="Y421" s="225"/>
      <c r="Z421" s="225"/>
      <c r="AA421" s="225"/>
      <c r="AB421" s="225"/>
      <c r="AC421" s="225"/>
      <c r="AD421" s="225"/>
      <c r="AE421" s="225"/>
      <c r="AF421" s="225"/>
      <c r="AG421" s="260"/>
      <c r="AH421" s="228" t="s">
        <v>644</v>
      </c>
      <c r="AI421" s="225"/>
      <c r="AJ421" s="225"/>
    </row>
    <row r="422" spans="1:36" x14ac:dyDescent="0.2">
      <c r="A422" s="289"/>
      <c r="B422" s="264"/>
      <c r="C422" s="520" t="s">
        <v>645</v>
      </c>
      <c r="D422" s="520"/>
      <c r="E422" s="520"/>
      <c r="F422" s="520"/>
      <c r="G422" s="520"/>
      <c r="H422" s="520"/>
      <c r="I422" s="520"/>
      <c r="J422" s="520"/>
      <c r="K422" s="520"/>
      <c r="L422" s="290">
        <v>144423.41</v>
      </c>
      <c r="M422" s="291"/>
      <c r="N422" s="292">
        <v>1024189</v>
      </c>
      <c r="P422" s="225"/>
      <c r="Q422" s="225"/>
      <c r="R422" s="225"/>
      <c r="S422" s="225"/>
      <c r="T422" s="225"/>
      <c r="U422" s="225"/>
      <c r="V422" s="225"/>
      <c r="W422" s="225"/>
      <c r="X422" s="225"/>
      <c r="Y422" s="225"/>
      <c r="Z422" s="225"/>
      <c r="AA422" s="225"/>
      <c r="AB422" s="225"/>
      <c r="AC422" s="225"/>
      <c r="AD422" s="225"/>
      <c r="AE422" s="225"/>
      <c r="AF422" s="225"/>
      <c r="AG422" s="260"/>
      <c r="AH422" s="228" t="s">
        <v>645</v>
      </c>
      <c r="AI422" s="225"/>
      <c r="AJ422" s="225"/>
    </row>
    <row r="423" spans="1:36" x14ac:dyDescent="0.2">
      <c r="A423" s="289"/>
      <c r="B423" s="264"/>
      <c r="C423" s="520" t="s">
        <v>777</v>
      </c>
      <c r="D423" s="520"/>
      <c r="E423" s="520"/>
      <c r="F423" s="520"/>
      <c r="G423" s="520"/>
      <c r="H423" s="520"/>
      <c r="I423" s="520"/>
      <c r="J423" s="520"/>
      <c r="K423" s="520"/>
      <c r="L423" s="290">
        <v>4188.28</v>
      </c>
      <c r="M423" s="291"/>
      <c r="N423" s="292">
        <v>29701</v>
      </c>
      <c r="P423" s="225"/>
      <c r="Q423" s="225"/>
      <c r="R423" s="225"/>
      <c r="S423" s="225"/>
      <c r="T423" s="225"/>
      <c r="U423" s="225"/>
      <c r="V423" s="225"/>
      <c r="W423" s="225"/>
      <c r="X423" s="225"/>
      <c r="Y423" s="225"/>
      <c r="Z423" s="225"/>
      <c r="AA423" s="225"/>
      <c r="AB423" s="225"/>
      <c r="AC423" s="225"/>
      <c r="AD423" s="225"/>
      <c r="AE423" s="225"/>
      <c r="AF423" s="225"/>
      <c r="AG423" s="260"/>
      <c r="AH423" s="228" t="s">
        <v>777</v>
      </c>
      <c r="AI423" s="225"/>
      <c r="AJ423" s="225"/>
    </row>
    <row r="424" spans="1:36" x14ac:dyDescent="0.2">
      <c r="A424" s="289"/>
      <c r="B424" s="264"/>
      <c r="C424" s="520" t="s">
        <v>641</v>
      </c>
      <c r="D424" s="520"/>
      <c r="E424" s="520"/>
      <c r="F424" s="520"/>
      <c r="G424" s="520"/>
      <c r="H424" s="520"/>
      <c r="I424" s="520"/>
      <c r="J424" s="520"/>
      <c r="K424" s="520"/>
      <c r="L424" s="290">
        <v>148611.69</v>
      </c>
      <c r="M424" s="291"/>
      <c r="N424" s="292">
        <v>1053890</v>
      </c>
      <c r="P424" s="225"/>
      <c r="Q424" s="225"/>
      <c r="R424" s="225"/>
      <c r="S424" s="225"/>
      <c r="T424" s="225"/>
      <c r="U424" s="225"/>
      <c r="V424" s="225"/>
      <c r="W424" s="225"/>
      <c r="X424" s="225"/>
      <c r="Y424" s="225"/>
      <c r="Z424" s="225"/>
      <c r="AA424" s="225"/>
      <c r="AB424" s="225"/>
      <c r="AC424" s="225"/>
      <c r="AD424" s="225"/>
      <c r="AE424" s="225"/>
      <c r="AF424" s="225"/>
      <c r="AG424" s="260"/>
      <c r="AH424" s="228" t="s">
        <v>641</v>
      </c>
      <c r="AI424" s="225"/>
      <c r="AJ424" s="225"/>
    </row>
    <row r="425" spans="1:36" ht="22.5" x14ac:dyDescent="0.2">
      <c r="A425" s="289"/>
      <c r="B425" s="264"/>
      <c r="C425" s="520" t="s">
        <v>646</v>
      </c>
      <c r="D425" s="520"/>
      <c r="E425" s="520"/>
      <c r="F425" s="520"/>
      <c r="G425" s="520"/>
      <c r="H425" s="520"/>
      <c r="I425" s="520"/>
      <c r="J425" s="520"/>
      <c r="K425" s="520"/>
      <c r="L425" s="290">
        <v>10235.9</v>
      </c>
      <c r="M425" s="291"/>
      <c r="N425" s="292">
        <v>72711</v>
      </c>
      <c r="P425" s="225"/>
      <c r="Q425" s="225"/>
      <c r="R425" s="225"/>
      <c r="S425" s="225"/>
      <c r="T425" s="225"/>
      <c r="U425" s="225"/>
      <c r="V425" s="225"/>
      <c r="W425" s="225"/>
      <c r="X425" s="225"/>
      <c r="Y425" s="225"/>
      <c r="Z425" s="225"/>
      <c r="AA425" s="225"/>
      <c r="AB425" s="225"/>
      <c r="AC425" s="225"/>
      <c r="AD425" s="225"/>
      <c r="AE425" s="225"/>
      <c r="AF425" s="225"/>
      <c r="AG425" s="260"/>
      <c r="AH425" s="228" t="s">
        <v>778</v>
      </c>
      <c r="AI425" s="225"/>
      <c r="AJ425" s="225"/>
    </row>
    <row r="426" spans="1:36" x14ac:dyDescent="0.2">
      <c r="A426" s="289"/>
      <c r="B426" s="264"/>
      <c r="C426" s="520" t="s">
        <v>641</v>
      </c>
      <c r="D426" s="520"/>
      <c r="E426" s="520"/>
      <c r="F426" s="520"/>
      <c r="G426" s="520"/>
      <c r="H426" s="520"/>
      <c r="I426" s="520"/>
      <c r="J426" s="520"/>
      <c r="K426" s="520"/>
      <c r="L426" s="290">
        <v>158847.59</v>
      </c>
      <c r="M426" s="291"/>
      <c r="N426" s="292">
        <v>1126601</v>
      </c>
      <c r="P426" s="225"/>
      <c r="Q426" s="225"/>
      <c r="R426" s="225"/>
      <c r="S426" s="225"/>
      <c r="T426" s="225"/>
      <c r="U426" s="225"/>
      <c r="V426" s="225"/>
      <c r="W426" s="225"/>
      <c r="X426" s="225"/>
      <c r="Y426" s="225"/>
      <c r="Z426" s="225"/>
      <c r="AA426" s="225"/>
      <c r="AB426" s="225"/>
      <c r="AC426" s="225"/>
      <c r="AD426" s="225"/>
      <c r="AE426" s="225"/>
      <c r="AF426" s="225"/>
      <c r="AG426" s="260"/>
      <c r="AH426" s="228" t="s">
        <v>641</v>
      </c>
      <c r="AI426" s="225"/>
      <c r="AJ426" s="225"/>
    </row>
    <row r="427" spans="1:36" x14ac:dyDescent="0.2">
      <c r="A427" s="289"/>
      <c r="B427" s="264"/>
      <c r="C427" s="520" t="s">
        <v>647</v>
      </c>
      <c r="D427" s="520"/>
      <c r="E427" s="520"/>
      <c r="F427" s="520"/>
      <c r="G427" s="520"/>
      <c r="H427" s="520"/>
      <c r="I427" s="520"/>
      <c r="J427" s="520"/>
      <c r="K427" s="520"/>
      <c r="L427" s="290">
        <v>180834.25</v>
      </c>
      <c r="M427" s="291"/>
      <c r="N427" s="292">
        <v>1284557</v>
      </c>
      <c r="P427" s="225"/>
      <c r="Q427" s="225"/>
      <c r="R427" s="225"/>
      <c r="S427" s="225"/>
      <c r="T427" s="225"/>
      <c r="U427" s="225"/>
      <c r="V427" s="225"/>
      <c r="W427" s="225"/>
      <c r="X427" s="225"/>
      <c r="Y427" s="225"/>
      <c r="Z427" s="225"/>
      <c r="AA427" s="225"/>
      <c r="AB427" s="225"/>
      <c r="AC427" s="225"/>
      <c r="AD427" s="225"/>
      <c r="AE427" s="225"/>
      <c r="AF427" s="225"/>
      <c r="AG427" s="260"/>
      <c r="AH427" s="228" t="s">
        <v>647</v>
      </c>
      <c r="AI427" s="225"/>
      <c r="AJ427" s="225"/>
    </row>
    <row r="428" spans="1:36" x14ac:dyDescent="0.2">
      <c r="A428" s="289"/>
      <c r="B428" s="264"/>
      <c r="C428" s="520" t="s">
        <v>648</v>
      </c>
      <c r="D428" s="520"/>
      <c r="E428" s="520"/>
      <c r="F428" s="520"/>
      <c r="G428" s="520"/>
      <c r="H428" s="520"/>
      <c r="I428" s="520"/>
      <c r="J428" s="520"/>
      <c r="K428" s="520"/>
      <c r="L428" s="290">
        <v>5425.03</v>
      </c>
      <c r="M428" s="291"/>
      <c r="N428" s="292">
        <v>38537</v>
      </c>
      <c r="P428" s="225"/>
      <c r="Q428" s="225"/>
      <c r="R428" s="225"/>
      <c r="S428" s="225"/>
      <c r="T428" s="225"/>
      <c r="U428" s="225"/>
      <c r="V428" s="225"/>
      <c r="W428" s="225"/>
      <c r="X428" s="225"/>
      <c r="Y428" s="225"/>
      <c r="Z428" s="225"/>
      <c r="AA428" s="225"/>
      <c r="AB428" s="225"/>
      <c r="AC428" s="225"/>
      <c r="AD428" s="225"/>
      <c r="AE428" s="225"/>
      <c r="AF428" s="225"/>
      <c r="AG428" s="260"/>
      <c r="AH428" s="228" t="s">
        <v>648</v>
      </c>
      <c r="AI428" s="225"/>
      <c r="AJ428" s="225"/>
    </row>
    <row r="429" spans="1:36" x14ac:dyDescent="0.2">
      <c r="A429" s="289"/>
      <c r="B429" s="264"/>
      <c r="C429" s="520" t="s">
        <v>649</v>
      </c>
      <c r="D429" s="520"/>
      <c r="E429" s="520"/>
      <c r="F429" s="520"/>
      <c r="G429" s="520"/>
      <c r="H429" s="520"/>
      <c r="I429" s="520"/>
      <c r="J429" s="520"/>
      <c r="K429" s="520"/>
      <c r="L429" s="290">
        <v>186259.28</v>
      </c>
      <c r="M429" s="291"/>
      <c r="N429" s="292">
        <v>1323094</v>
      </c>
      <c r="P429" s="225"/>
      <c r="Q429" s="225"/>
      <c r="R429" s="225"/>
      <c r="S429" s="225"/>
      <c r="T429" s="225"/>
      <c r="U429" s="225"/>
      <c r="V429" s="225"/>
      <c r="W429" s="225"/>
      <c r="X429" s="225"/>
      <c r="Y429" s="225"/>
      <c r="Z429" s="225"/>
      <c r="AA429" s="225"/>
      <c r="AB429" s="225"/>
      <c r="AC429" s="225"/>
      <c r="AD429" s="225"/>
      <c r="AE429" s="225"/>
      <c r="AF429" s="225"/>
      <c r="AG429" s="260"/>
      <c r="AH429" s="228" t="s">
        <v>649</v>
      </c>
      <c r="AI429" s="225"/>
      <c r="AJ429" s="225"/>
    </row>
    <row r="430" spans="1:36" x14ac:dyDescent="0.2">
      <c r="A430" s="289"/>
      <c r="B430" s="264"/>
      <c r="C430" s="520" t="s">
        <v>650</v>
      </c>
      <c r="D430" s="520"/>
      <c r="E430" s="520"/>
      <c r="F430" s="520"/>
      <c r="G430" s="520"/>
      <c r="H430" s="520"/>
      <c r="I430" s="520"/>
      <c r="J430" s="520"/>
      <c r="K430" s="520"/>
      <c r="L430" s="290">
        <v>37251.86</v>
      </c>
      <c r="M430" s="291"/>
      <c r="N430" s="296">
        <v>264618.8</v>
      </c>
      <c r="P430" s="225"/>
      <c r="Q430" s="225"/>
      <c r="R430" s="225"/>
      <c r="S430" s="225"/>
      <c r="T430" s="225"/>
      <c r="U430" s="225"/>
      <c r="V430" s="225"/>
      <c r="W430" s="225"/>
      <c r="X430" s="225"/>
      <c r="Y430" s="225"/>
      <c r="Z430" s="225"/>
      <c r="AA430" s="225"/>
      <c r="AB430" s="225"/>
      <c r="AC430" s="225"/>
      <c r="AD430" s="225"/>
      <c r="AE430" s="225"/>
      <c r="AF430" s="225"/>
      <c r="AG430" s="260"/>
      <c r="AH430" s="225"/>
      <c r="AI430" s="228" t="s">
        <v>650</v>
      </c>
      <c r="AJ430" s="225"/>
    </row>
    <row r="431" spans="1:36" x14ac:dyDescent="0.2">
      <c r="A431" s="289"/>
      <c r="B431" s="279"/>
      <c r="C431" s="521" t="s">
        <v>651</v>
      </c>
      <c r="D431" s="521"/>
      <c r="E431" s="521"/>
      <c r="F431" s="521"/>
      <c r="G431" s="521"/>
      <c r="H431" s="521"/>
      <c r="I431" s="521"/>
      <c r="J431" s="521"/>
      <c r="K431" s="521"/>
      <c r="L431" s="293">
        <v>223511.14</v>
      </c>
      <c r="M431" s="294"/>
      <c r="N431" s="297">
        <v>1587712.8</v>
      </c>
      <c r="P431" s="225"/>
      <c r="Q431" s="225"/>
      <c r="R431" s="225"/>
      <c r="S431" s="225"/>
      <c r="T431" s="225"/>
      <c r="U431" s="225"/>
      <c r="V431" s="225"/>
      <c r="W431" s="225"/>
      <c r="X431" s="225"/>
      <c r="Y431" s="225"/>
      <c r="Z431" s="225"/>
      <c r="AA431" s="225"/>
      <c r="AB431" s="225"/>
      <c r="AC431" s="225"/>
      <c r="AD431" s="225"/>
      <c r="AE431" s="225"/>
      <c r="AF431" s="225"/>
      <c r="AG431" s="260"/>
      <c r="AH431" s="225"/>
      <c r="AI431" s="225"/>
      <c r="AJ431" s="260" t="s">
        <v>651</v>
      </c>
    </row>
    <row r="432" spans="1:36" ht="1.5" customHeight="1" x14ac:dyDescent="0.2">
      <c r="B432" s="279"/>
      <c r="C432" s="273"/>
      <c r="D432" s="273"/>
      <c r="E432" s="273"/>
      <c r="F432" s="273"/>
      <c r="G432" s="273"/>
      <c r="H432" s="273"/>
      <c r="I432" s="273"/>
      <c r="J432" s="273"/>
      <c r="K432" s="273"/>
      <c r="L432" s="293"/>
      <c r="M432" s="298"/>
      <c r="N432" s="299"/>
      <c r="P432" s="225"/>
      <c r="Q432" s="225"/>
      <c r="R432" s="225"/>
      <c r="S432" s="225"/>
      <c r="T432" s="225"/>
      <c r="U432" s="225"/>
      <c r="V432" s="225"/>
      <c r="W432" s="225"/>
      <c r="X432" s="225"/>
      <c r="Y432" s="225"/>
      <c r="Z432" s="225"/>
      <c r="AA432" s="225"/>
      <c r="AB432" s="225"/>
      <c r="AC432" s="225"/>
      <c r="AD432" s="225"/>
      <c r="AE432" s="225"/>
      <c r="AF432" s="225"/>
      <c r="AG432" s="225"/>
      <c r="AH432" s="225"/>
      <c r="AI432" s="225"/>
      <c r="AJ432" s="225"/>
    </row>
    <row r="433" spans="1:36" ht="53.25" customHeight="1" x14ac:dyDescent="0.2">
      <c r="A433" s="300"/>
      <c r="B433" s="300"/>
      <c r="C433" s="300"/>
      <c r="D433" s="300"/>
      <c r="E433" s="300"/>
      <c r="F433" s="300"/>
      <c r="G433" s="300"/>
      <c r="H433" s="300"/>
      <c r="I433" s="300"/>
      <c r="J433" s="300"/>
      <c r="K433" s="300"/>
      <c r="L433" s="300"/>
      <c r="M433" s="300"/>
      <c r="N433" s="300"/>
      <c r="P433" s="225"/>
      <c r="Q433" s="225"/>
      <c r="R433" s="225"/>
      <c r="S433" s="225"/>
      <c r="T433" s="225"/>
      <c r="U433" s="225"/>
      <c r="V433" s="225"/>
      <c r="W433" s="225"/>
      <c r="X433" s="225"/>
      <c r="Y433" s="225"/>
      <c r="Z433" s="225"/>
      <c r="AA433" s="225"/>
      <c r="AB433" s="225"/>
      <c r="AC433" s="225"/>
      <c r="AD433" s="225"/>
      <c r="AE433" s="225"/>
      <c r="AF433" s="225"/>
      <c r="AG433" s="225"/>
      <c r="AH433" s="225"/>
      <c r="AI433" s="225"/>
      <c r="AJ433" s="225"/>
    </row>
    <row r="434" spans="1:36" x14ac:dyDescent="0.2">
      <c r="B434" s="301" t="s">
        <v>652</v>
      </c>
      <c r="C434" s="518"/>
      <c r="D434" s="518"/>
      <c r="E434" s="518"/>
      <c r="F434" s="518"/>
      <c r="G434" s="518"/>
      <c r="H434" s="518"/>
      <c r="I434" s="518"/>
      <c r="J434" s="518"/>
      <c r="K434" s="518"/>
      <c r="L434" s="518"/>
    </row>
    <row r="435" spans="1:36" ht="13.5" customHeight="1" x14ac:dyDescent="0.2">
      <c r="B435" s="226"/>
      <c r="C435" s="519" t="s">
        <v>653</v>
      </c>
      <c r="D435" s="519"/>
      <c r="E435" s="519"/>
      <c r="F435" s="519"/>
      <c r="G435" s="519"/>
      <c r="H435" s="519"/>
      <c r="I435" s="519"/>
      <c r="J435" s="519"/>
      <c r="K435" s="519"/>
      <c r="L435" s="519"/>
    </row>
    <row r="436" spans="1:36" ht="12.75" customHeight="1" x14ac:dyDescent="0.2">
      <c r="B436" s="301" t="s">
        <v>654</v>
      </c>
      <c r="C436" s="518"/>
      <c r="D436" s="518"/>
      <c r="E436" s="518"/>
      <c r="F436" s="518"/>
      <c r="G436" s="518"/>
      <c r="H436" s="518"/>
      <c r="I436" s="518"/>
      <c r="J436" s="518"/>
      <c r="K436" s="518"/>
      <c r="L436" s="518"/>
    </row>
    <row r="437" spans="1:36" ht="13.5" customHeight="1" x14ac:dyDescent="0.2">
      <c r="C437" s="519" t="s">
        <v>653</v>
      </c>
      <c r="D437" s="519"/>
      <c r="E437" s="519"/>
      <c r="F437" s="519"/>
      <c r="G437" s="519"/>
      <c r="H437" s="519"/>
      <c r="I437" s="519"/>
      <c r="J437" s="519"/>
      <c r="K437" s="519"/>
      <c r="L437" s="519"/>
    </row>
    <row r="439" spans="1:36" x14ac:dyDescent="0.2">
      <c r="B439" s="318"/>
      <c r="D439" s="318"/>
      <c r="F439" s="318"/>
      <c r="P439" s="225"/>
      <c r="Q439" s="225"/>
      <c r="R439" s="225"/>
      <c r="S439" s="225"/>
      <c r="T439" s="225"/>
      <c r="U439" s="225"/>
      <c r="V439" s="225"/>
      <c r="W439" s="225"/>
      <c r="X439" s="225"/>
      <c r="Y439" s="225"/>
      <c r="Z439" s="225"/>
      <c r="AA439" s="225"/>
      <c r="AB439" s="225"/>
      <c r="AC439" s="225"/>
      <c r="AD439" s="225"/>
      <c r="AE439" s="225"/>
      <c r="AF439" s="225"/>
      <c r="AG439" s="225"/>
      <c r="AH439" s="225"/>
      <c r="AI439" s="225"/>
      <c r="AJ439" s="225"/>
    </row>
  </sheetData>
  <mergeCells count="392">
    <mergeCell ref="C434:L434"/>
    <mergeCell ref="C436:L436"/>
    <mergeCell ref="C435:L435"/>
    <mergeCell ref="C437:L437"/>
    <mergeCell ref="C40:E40"/>
    <mergeCell ref="C41:N41"/>
    <mergeCell ref="C42:N42"/>
    <mergeCell ref="C43:N43"/>
    <mergeCell ref="C44:E44"/>
    <mergeCell ref="C45:E45"/>
    <mergeCell ref="C46:E46"/>
    <mergeCell ref="C47:E47"/>
    <mergeCell ref="C48:E48"/>
    <mergeCell ref="C49:E49"/>
    <mergeCell ref="C50:E50"/>
    <mergeCell ref="C51:E51"/>
    <mergeCell ref="C52:E52"/>
    <mergeCell ref="C53:E53"/>
    <mergeCell ref="C54:E54"/>
    <mergeCell ref="C55:N55"/>
    <mergeCell ref="C71:N71"/>
    <mergeCell ref="C72:E72"/>
    <mergeCell ref="C73:E73"/>
    <mergeCell ref="C74:E74"/>
    <mergeCell ref="L33:M33"/>
    <mergeCell ref="B23:F23"/>
    <mergeCell ref="B24:F24"/>
    <mergeCell ref="N35:N37"/>
    <mergeCell ref="J35:L36"/>
    <mergeCell ref="C38:E38"/>
    <mergeCell ref="B35:B37"/>
    <mergeCell ref="F35:F37"/>
    <mergeCell ref="C35:E37"/>
    <mergeCell ref="A39:N39"/>
    <mergeCell ref="A35:A37"/>
    <mergeCell ref="M35:M37"/>
    <mergeCell ref="G35:I36"/>
    <mergeCell ref="C61:E61"/>
    <mergeCell ref="C62:E62"/>
    <mergeCell ref="C63:E63"/>
    <mergeCell ref="C64:E64"/>
    <mergeCell ref="C65:E65"/>
    <mergeCell ref="C56:N56"/>
    <mergeCell ref="C57:N57"/>
    <mergeCell ref="C58:E58"/>
    <mergeCell ref="C59:E59"/>
    <mergeCell ref="C60:E60"/>
    <mergeCell ref="C75:E75"/>
    <mergeCell ref="C66:E66"/>
    <mergeCell ref="C67:E67"/>
    <mergeCell ref="C68:E68"/>
    <mergeCell ref="C69:N69"/>
    <mergeCell ref="C70:N70"/>
    <mergeCell ref="C81:E81"/>
    <mergeCell ref="C82:E82"/>
    <mergeCell ref="C83:N83"/>
    <mergeCell ref="C84:N84"/>
    <mergeCell ref="C85:N85"/>
    <mergeCell ref="C76:E76"/>
    <mergeCell ref="C77:E77"/>
    <mergeCell ref="C78:E78"/>
    <mergeCell ref="C79:E79"/>
    <mergeCell ref="C80:E80"/>
    <mergeCell ref="C91:E91"/>
    <mergeCell ref="C92:E92"/>
    <mergeCell ref="C93:E93"/>
    <mergeCell ref="C94:E94"/>
    <mergeCell ref="C95:E95"/>
    <mergeCell ref="C86:E86"/>
    <mergeCell ref="C87:E87"/>
    <mergeCell ref="C88:E88"/>
    <mergeCell ref="C89:E89"/>
    <mergeCell ref="C90:E90"/>
    <mergeCell ref="C101:E101"/>
    <mergeCell ref="C102:E102"/>
    <mergeCell ref="C103:E103"/>
    <mergeCell ref="C104:E104"/>
    <mergeCell ref="C105:E105"/>
    <mergeCell ref="C96:E96"/>
    <mergeCell ref="C97:E97"/>
    <mergeCell ref="C98:N98"/>
    <mergeCell ref="C99:N99"/>
    <mergeCell ref="C100:E100"/>
    <mergeCell ref="C111:E111"/>
    <mergeCell ref="C112:N112"/>
    <mergeCell ref="C113:N113"/>
    <mergeCell ref="C114:E114"/>
    <mergeCell ref="C115:E115"/>
    <mergeCell ref="C106:E106"/>
    <mergeCell ref="C107:E107"/>
    <mergeCell ref="C108:E108"/>
    <mergeCell ref="C109:E109"/>
    <mergeCell ref="C110:E110"/>
    <mergeCell ref="C121:E121"/>
    <mergeCell ref="C122:E122"/>
    <mergeCell ref="C123:E123"/>
    <mergeCell ref="C124:E124"/>
    <mergeCell ref="C125:E125"/>
    <mergeCell ref="C116:E116"/>
    <mergeCell ref="C117:E117"/>
    <mergeCell ref="C118:E118"/>
    <mergeCell ref="C119:E119"/>
    <mergeCell ref="C120:E120"/>
    <mergeCell ref="C131:E131"/>
    <mergeCell ref="C132:E132"/>
    <mergeCell ref="C133:E133"/>
    <mergeCell ref="C134:E134"/>
    <mergeCell ref="C135:E135"/>
    <mergeCell ref="C126:N126"/>
    <mergeCell ref="C127:N127"/>
    <mergeCell ref="C128:N128"/>
    <mergeCell ref="C129:E129"/>
    <mergeCell ref="C130:E130"/>
    <mergeCell ref="C141:N141"/>
    <mergeCell ref="C142:N142"/>
    <mergeCell ref="C143:E143"/>
    <mergeCell ref="C144:E144"/>
    <mergeCell ref="C145:E145"/>
    <mergeCell ref="C136:E136"/>
    <mergeCell ref="C137:E137"/>
    <mergeCell ref="C138:E138"/>
    <mergeCell ref="C139:E139"/>
    <mergeCell ref="C140:E140"/>
    <mergeCell ref="C151:E151"/>
    <mergeCell ref="C152:N152"/>
    <mergeCell ref="C153:N153"/>
    <mergeCell ref="C154:N154"/>
    <mergeCell ref="C155:E155"/>
    <mergeCell ref="C146:E146"/>
    <mergeCell ref="C147:E147"/>
    <mergeCell ref="C148:E148"/>
    <mergeCell ref="C149:E149"/>
    <mergeCell ref="C150:E150"/>
    <mergeCell ref="C161:E161"/>
    <mergeCell ref="C162:E162"/>
    <mergeCell ref="C163:E163"/>
    <mergeCell ref="C164:N164"/>
    <mergeCell ref="C165:N165"/>
    <mergeCell ref="C156:E156"/>
    <mergeCell ref="C157:E157"/>
    <mergeCell ref="C158:E158"/>
    <mergeCell ref="C159:E159"/>
    <mergeCell ref="C160:E160"/>
    <mergeCell ref="C171:E171"/>
    <mergeCell ref="C172:E172"/>
    <mergeCell ref="C173:E173"/>
    <mergeCell ref="C174:E174"/>
    <mergeCell ref="C175:E175"/>
    <mergeCell ref="C166:N166"/>
    <mergeCell ref="C167:E167"/>
    <mergeCell ref="C168:E168"/>
    <mergeCell ref="C169:E169"/>
    <mergeCell ref="C170:E170"/>
    <mergeCell ref="C181:E181"/>
    <mergeCell ref="C182:E182"/>
    <mergeCell ref="C183:E183"/>
    <mergeCell ref="C185:N185"/>
    <mergeCell ref="C186:E186"/>
    <mergeCell ref="C176:E176"/>
    <mergeCell ref="C177:N177"/>
    <mergeCell ref="C178:E178"/>
    <mergeCell ref="C179:E179"/>
    <mergeCell ref="C180:E180"/>
    <mergeCell ref="C192:E192"/>
    <mergeCell ref="C193:E193"/>
    <mergeCell ref="C194:N194"/>
    <mergeCell ref="C195:E195"/>
    <mergeCell ref="C196:E196"/>
    <mergeCell ref="C187:N187"/>
    <mergeCell ref="C188:E188"/>
    <mergeCell ref="C189:E189"/>
    <mergeCell ref="C190:E190"/>
    <mergeCell ref="C191:E191"/>
    <mergeCell ref="C202:N202"/>
    <mergeCell ref="C203:N203"/>
    <mergeCell ref="C204:E204"/>
    <mergeCell ref="C205:N205"/>
    <mergeCell ref="C206:E206"/>
    <mergeCell ref="C197:E197"/>
    <mergeCell ref="C198:E198"/>
    <mergeCell ref="C199:E199"/>
    <mergeCell ref="C200:E200"/>
    <mergeCell ref="C201:N201"/>
    <mergeCell ref="C212:N212"/>
    <mergeCell ref="C213:N213"/>
    <mergeCell ref="C214:E214"/>
    <mergeCell ref="C215:E215"/>
    <mergeCell ref="C216:E216"/>
    <mergeCell ref="C207:E207"/>
    <mergeCell ref="C208:E208"/>
    <mergeCell ref="C209:E209"/>
    <mergeCell ref="C210:E210"/>
    <mergeCell ref="C211:E211"/>
    <mergeCell ref="C222:E222"/>
    <mergeCell ref="C223:E223"/>
    <mergeCell ref="C224:E224"/>
    <mergeCell ref="A225:N225"/>
    <mergeCell ref="C226:E226"/>
    <mergeCell ref="C217:E217"/>
    <mergeCell ref="C218:E218"/>
    <mergeCell ref="C219:E219"/>
    <mergeCell ref="C220:E220"/>
    <mergeCell ref="C221:E221"/>
    <mergeCell ref="C232:E232"/>
    <mergeCell ref="C233:E233"/>
    <mergeCell ref="C234:E234"/>
    <mergeCell ref="C235:E235"/>
    <mergeCell ref="C236:E236"/>
    <mergeCell ref="C227:N227"/>
    <mergeCell ref="C228:N228"/>
    <mergeCell ref="C229:N229"/>
    <mergeCell ref="C230:E230"/>
    <mergeCell ref="C231:E231"/>
    <mergeCell ref="C242:E242"/>
    <mergeCell ref="C243:E243"/>
    <mergeCell ref="C244:E244"/>
    <mergeCell ref="C245:E245"/>
    <mergeCell ref="C246:E246"/>
    <mergeCell ref="C237:E237"/>
    <mergeCell ref="C238:N238"/>
    <mergeCell ref="C239:N239"/>
    <mergeCell ref="C240:E240"/>
    <mergeCell ref="C241:E241"/>
    <mergeCell ref="C252:N252"/>
    <mergeCell ref="C253:E253"/>
    <mergeCell ref="C254:E254"/>
    <mergeCell ref="C255:E255"/>
    <mergeCell ref="C256:E256"/>
    <mergeCell ref="C247:E247"/>
    <mergeCell ref="C248:E248"/>
    <mergeCell ref="C249:E249"/>
    <mergeCell ref="C250:N250"/>
    <mergeCell ref="C251:N251"/>
    <mergeCell ref="C262:E262"/>
    <mergeCell ref="C263:N263"/>
    <mergeCell ref="C264:N264"/>
    <mergeCell ref="C265:N265"/>
    <mergeCell ref="C266:E266"/>
    <mergeCell ref="C257:E257"/>
    <mergeCell ref="C258:E258"/>
    <mergeCell ref="C259:E259"/>
    <mergeCell ref="C260:E260"/>
    <mergeCell ref="C261:E261"/>
    <mergeCell ref="C272:E272"/>
    <mergeCell ref="C274:K274"/>
    <mergeCell ref="A275:N275"/>
    <mergeCell ref="C276:E276"/>
    <mergeCell ref="C278:N278"/>
    <mergeCell ref="C267:E267"/>
    <mergeCell ref="C268:E268"/>
    <mergeCell ref="C269:E269"/>
    <mergeCell ref="C270:E270"/>
    <mergeCell ref="C271:E271"/>
    <mergeCell ref="C286:N286"/>
    <mergeCell ref="C287:E287"/>
    <mergeCell ref="C289:E289"/>
    <mergeCell ref="C291:N291"/>
    <mergeCell ref="C292:E292"/>
    <mergeCell ref="C279:N279"/>
    <mergeCell ref="C280:N280"/>
    <mergeCell ref="C282:K282"/>
    <mergeCell ref="A283:N283"/>
    <mergeCell ref="C284:E284"/>
    <mergeCell ref="C302:N302"/>
    <mergeCell ref="C303:E303"/>
    <mergeCell ref="C305:E305"/>
    <mergeCell ref="C307:N307"/>
    <mergeCell ref="C308:E308"/>
    <mergeCell ref="C294:N294"/>
    <mergeCell ref="C295:E295"/>
    <mergeCell ref="C297:E297"/>
    <mergeCell ref="C299:N299"/>
    <mergeCell ref="C300:E300"/>
    <mergeCell ref="C318:E318"/>
    <mergeCell ref="C320:N320"/>
    <mergeCell ref="C321:E321"/>
    <mergeCell ref="C323:N323"/>
    <mergeCell ref="C324:E324"/>
    <mergeCell ref="C310:E310"/>
    <mergeCell ref="C312:N312"/>
    <mergeCell ref="C313:E313"/>
    <mergeCell ref="C315:E315"/>
    <mergeCell ref="C317:N317"/>
    <mergeCell ref="C333:N333"/>
    <mergeCell ref="C334:E334"/>
    <mergeCell ref="C336:N336"/>
    <mergeCell ref="C337:E337"/>
    <mergeCell ref="C339:N339"/>
    <mergeCell ref="C326:N326"/>
    <mergeCell ref="C327:E327"/>
    <mergeCell ref="C329:N329"/>
    <mergeCell ref="C330:N330"/>
    <mergeCell ref="C331:E331"/>
    <mergeCell ref="C347:E347"/>
    <mergeCell ref="C349:N349"/>
    <mergeCell ref="C350:E350"/>
    <mergeCell ref="C352:N352"/>
    <mergeCell ref="C354:K354"/>
    <mergeCell ref="C340:N340"/>
    <mergeCell ref="C341:E341"/>
    <mergeCell ref="C343:N343"/>
    <mergeCell ref="C344:E344"/>
    <mergeCell ref="C346:N346"/>
    <mergeCell ref="C360:E360"/>
    <mergeCell ref="C361:E361"/>
    <mergeCell ref="C362:E362"/>
    <mergeCell ref="C363:E363"/>
    <mergeCell ref="C364:E364"/>
    <mergeCell ref="A355:N355"/>
    <mergeCell ref="C356:E356"/>
    <mergeCell ref="C357:N357"/>
    <mergeCell ref="C358:E358"/>
    <mergeCell ref="C359:E359"/>
    <mergeCell ref="C370:E370"/>
    <mergeCell ref="C371:E371"/>
    <mergeCell ref="C372:E372"/>
    <mergeCell ref="C373:E373"/>
    <mergeCell ref="C374:E374"/>
    <mergeCell ref="C365:E365"/>
    <mergeCell ref="C366:N366"/>
    <mergeCell ref="C367:N367"/>
    <mergeCell ref="C368:E368"/>
    <mergeCell ref="C369:E369"/>
    <mergeCell ref="C380:E380"/>
    <mergeCell ref="C381:E381"/>
    <mergeCell ref="C382:E382"/>
    <mergeCell ref="C383:E383"/>
    <mergeCell ref="C384:E384"/>
    <mergeCell ref="C375:E375"/>
    <mergeCell ref="C376:N376"/>
    <mergeCell ref="C377:N377"/>
    <mergeCell ref="C378:E378"/>
    <mergeCell ref="C379:E379"/>
    <mergeCell ref="C401:K401"/>
    <mergeCell ref="C392:K392"/>
    <mergeCell ref="C393:K393"/>
    <mergeCell ref="C394:K394"/>
    <mergeCell ref="C395:K395"/>
    <mergeCell ref="C396:K396"/>
    <mergeCell ref="C386:K386"/>
    <mergeCell ref="C388:K388"/>
    <mergeCell ref="C389:K389"/>
    <mergeCell ref="C390:K390"/>
    <mergeCell ref="C391:K391"/>
    <mergeCell ref="K4:N4"/>
    <mergeCell ref="A4:C4"/>
    <mergeCell ref="A5:D5"/>
    <mergeCell ref="J5:N5"/>
    <mergeCell ref="A6:D6"/>
    <mergeCell ref="J6:N6"/>
    <mergeCell ref="C417:K417"/>
    <mergeCell ref="C418:K418"/>
    <mergeCell ref="C419:K419"/>
    <mergeCell ref="C412:K412"/>
    <mergeCell ref="C413:K413"/>
    <mergeCell ref="C414:K414"/>
    <mergeCell ref="C415:K415"/>
    <mergeCell ref="C416:K416"/>
    <mergeCell ref="C407:K407"/>
    <mergeCell ref="C408:K408"/>
    <mergeCell ref="C409:K409"/>
    <mergeCell ref="C410:K410"/>
    <mergeCell ref="C411:K411"/>
    <mergeCell ref="C402:K402"/>
    <mergeCell ref="C403:K403"/>
    <mergeCell ref="C404:K404"/>
    <mergeCell ref="C405:K405"/>
    <mergeCell ref="C406:K406"/>
    <mergeCell ref="C427:K427"/>
    <mergeCell ref="C428:K428"/>
    <mergeCell ref="C429:K429"/>
    <mergeCell ref="C430:K430"/>
    <mergeCell ref="C431:K431"/>
    <mergeCell ref="D10:N10"/>
    <mergeCell ref="A13:N13"/>
    <mergeCell ref="A16:N16"/>
    <mergeCell ref="A20:N20"/>
    <mergeCell ref="A14:N14"/>
    <mergeCell ref="A17:N17"/>
    <mergeCell ref="A18:N18"/>
    <mergeCell ref="A21:N21"/>
    <mergeCell ref="C422:K422"/>
    <mergeCell ref="C423:K423"/>
    <mergeCell ref="C424:K424"/>
    <mergeCell ref="C425:K425"/>
    <mergeCell ref="C426:K426"/>
    <mergeCell ref="C420:K420"/>
    <mergeCell ref="C421:K421"/>
    <mergeCell ref="C397:K397"/>
    <mergeCell ref="C398:K398"/>
    <mergeCell ref="C399:K399"/>
    <mergeCell ref="C400:K400"/>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17" sqref="A17"/>
    </sheetView>
  </sheetViews>
  <sheetFormatPr defaultRowHeight="15" x14ac:dyDescent="0.25"/>
  <cols>
    <col min="1" max="1" width="255.5703125" customWidth="1"/>
  </cols>
  <sheetData>
    <row r="1" spans="1:1" ht="30" customHeight="1" x14ac:dyDescent="0.25">
      <c r="A1" s="221" t="s">
        <v>462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92D050"/>
    <pageSetUpPr fitToPage="1"/>
  </sheetPr>
  <dimension ref="A1:AB360"/>
  <sheetViews>
    <sheetView view="pageBreakPreview" topLeftCell="C7" zoomScale="70" zoomScaleSheetLayoutView="70" workbookViewId="0">
      <selection activeCell="E40" sqref="E4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7" t="s">
        <v>66</v>
      </c>
    </row>
    <row r="2" spans="1:28" s="11" customFormat="1" ht="18.75" customHeight="1" x14ac:dyDescent="0.3">
      <c r="A2" s="17"/>
      <c r="S2" s="14" t="s">
        <v>8</v>
      </c>
    </row>
    <row r="3" spans="1:28" s="11" customFormat="1" ht="18.75" x14ac:dyDescent="0.3">
      <c r="S3" s="14" t="str">
        <f>'1.Титульный лист'!C3</f>
        <v>от «05» мая 2016 г. №380</v>
      </c>
    </row>
    <row r="4" spans="1:28" s="11" customFormat="1" ht="18.75" customHeight="1" x14ac:dyDescent="0.2">
      <c r="A4" s="401" t="str">
        <f>'1.Титульный лист'!A5</f>
        <v>Год раскрытия информации:  2022 год</v>
      </c>
      <c r="B4" s="401"/>
      <c r="C4" s="401"/>
      <c r="D4" s="401"/>
      <c r="E4" s="401"/>
      <c r="F4" s="401"/>
      <c r="G4" s="401"/>
      <c r="H4" s="401"/>
      <c r="I4" s="401"/>
      <c r="J4" s="401"/>
      <c r="K4" s="401"/>
      <c r="L4" s="401"/>
      <c r="M4" s="401"/>
      <c r="N4" s="401"/>
      <c r="O4" s="401"/>
      <c r="P4" s="401"/>
      <c r="Q4" s="401"/>
      <c r="R4" s="401"/>
      <c r="S4" s="401"/>
    </row>
    <row r="5" spans="1:28" s="11" customFormat="1" ht="15.75" x14ac:dyDescent="0.2">
      <c r="A5" s="16"/>
    </row>
    <row r="6" spans="1:28" s="11" customFormat="1" ht="18.75" x14ac:dyDescent="0.2">
      <c r="A6" s="405" t="s">
        <v>7</v>
      </c>
      <c r="B6" s="405"/>
      <c r="C6" s="405"/>
      <c r="D6" s="405"/>
      <c r="E6" s="405"/>
      <c r="F6" s="405"/>
      <c r="G6" s="405"/>
      <c r="H6" s="405"/>
      <c r="I6" s="405"/>
      <c r="J6" s="405"/>
      <c r="K6" s="405"/>
      <c r="L6" s="405"/>
      <c r="M6" s="405"/>
      <c r="N6" s="405"/>
      <c r="O6" s="405"/>
      <c r="P6" s="405"/>
      <c r="Q6" s="405"/>
      <c r="R6" s="405"/>
      <c r="S6" s="405"/>
      <c r="T6" s="12"/>
      <c r="U6" s="12"/>
      <c r="V6" s="12"/>
      <c r="W6" s="12"/>
      <c r="X6" s="12"/>
      <c r="Y6" s="12"/>
      <c r="Z6" s="12"/>
      <c r="AA6" s="12"/>
      <c r="AB6" s="12"/>
    </row>
    <row r="7" spans="1:28" s="11" customFormat="1" ht="18.75" x14ac:dyDescent="0.2">
      <c r="A7" s="405"/>
      <c r="B7" s="405"/>
      <c r="C7" s="405"/>
      <c r="D7" s="405"/>
      <c r="E7" s="405"/>
      <c r="F7" s="405"/>
      <c r="G7" s="405"/>
      <c r="H7" s="405"/>
      <c r="I7" s="405"/>
      <c r="J7" s="405"/>
      <c r="K7" s="405"/>
      <c r="L7" s="405"/>
      <c r="M7" s="405"/>
      <c r="N7" s="405"/>
      <c r="O7" s="405"/>
      <c r="P7" s="405"/>
      <c r="Q7" s="405"/>
      <c r="R7" s="405"/>
      <c r="S7" s="405"/>
      <c r="T7" s="12"/>
      <c r="U7" s="12"/>
      <c r="V7" s="12"/>
      <c r="W7" s="12"/>
      <c r="X7" s="12"/>
      <c r="Y7" s="12"/>
      <c r="Z7" s="12"/>
      <c r="AA7" s="12"/>
      <c r="AB7" s="12"/>
    </row>
    <row r="8" spans="1:28" s="11" customFormat="1" ht="18.75" x14ac:dyDescent="0.2">
      <c r="A8" s="406" t="s">
        <v>442</v>
      </c>
      <c r="B8" s="406"/>
      <c r="C8" s="406"/>
      <c r="D8" s="406"/>
      <c r="E8" s="406"/>
      <c r="F8" s="406"/>
      <c r="G8" s="406"/>
      <c r="H8" s="406"/>
      <c r="I8" s="406"/>
      <c r="J8" s="406"/>
      <c r="K8" s="406"/>
      <c r="L8" s="406"/>
      <c r="M8" s="406"/>
      <c r="N8" s="406"/>
      <c r="O8" s="406"/>
      <c r="P8" s="406"/>
      <c r="Q8" s="406"/>
      <c r="R8" s="406"/>
      <c r="S8" s="406"/>
      <c r="T8" s="12"/>
      <c r="U8" s="12"/>
      <c r="V8" s="12"/>
      <c r="W8" s="12"/>
      <c r="X8" s="12"/>
      <c r="Y8" s="12"/>
      <c r="Z8" s="12"/>
      <c r="AA8" s="12"/>
      <c r="AB8" s="12"/>
    </row>
    <row r="9" spans="1:28" s="11" customFormat="1" ht="18.75" x14ac:dyDescent="0.2">
      <c r="A9" s="402" t="s">
        <v>6</v>
      </c>
      <c r="B9" s="402"/>
      <c r="C9" s="402"/>
      <c r="D9" s="402"/>
      <c r="E9" s="402"/>
      <c r="F9" s="402"/>
      <c r="G9" s="402"/>
      <c r="H9" s="402"/>
      <c r="I9" s="402"/>
      <c r="J9" s="402"/>
      <c r="K9" s="402"/>
      <c r="L9" s="402"/>
      <c r="M9" s="402"/>
      <c r="N9" s="402"/>
      <c r="O9" s="402"/>
      <c r="P9" s="402"/>
      <c r="Q9" s="402"/>
      <c r="R9" s="402"/>
      <c r="S9" s="402"/>
      <c r="T9" s="12"/>
      <c r="U9" s="12"/>
      <c r="V9" s="12"/>
      <c r="W9" s="12"/>
      <c r="X9" s="12"/>
      <c r="Y9" s="12"/>
      <c r="Z9" s="12"/>
      <c r="AA9" s="12"/>
      <c r="AB9" s="12"/>
    </row>
    <row r="10" spans="1:28" s="11" customFormat="1" ht="18.75" x14ac:dyDescent="0.2">
      <c r="A10" s="405"/>
      <c r="B10" s="405"/>
      <c r="C10" s="405"/>
      <c r="D10" s="405"/>
      <c r="E10" s="405"/>
      <c r="F10" s="405"/>
      <c r="G10" s="405"/>
      <c r="H10" s="405"/>
      <c r="I10" s="405"/>
      <c r="J10" s="405"/>
      <c r="K10" s="405"/>
      <c r="L10" s="405"/>
      <c r="M10" s="405"/>
      <c r="N10" s="405"/>
      <c r="O10" s="405"/>
      <c r="P10" s="405"/>
      <c r="Q10" s="405"/>
      <c r="R10" s="405"/>
      <c r="S10" s="405"/>
      <c r="T10" s="12"/>
      <c r="U10" s="12"/>
      <c r="V10" s="12"/>
      <c r="W10" s="12"/>
      <c r="X10" s="12"/>
      <c r="Y10" s="12"/>
      <c r="Z10" s="12"/>
      <c r="AA10" s="12"/>
      <c r="AB10" s="12"/>
    </row>
    <row r="11" spans="1:28" s="11" customFormat="1" ht="18.75" x14ac:dyDescent="0.2">
      <c r="A11" s="407" t="str">
        <f>'1.Титульный лист'!A12</f>
        <v>L_ 2022_14_Ц_4</v>
      </c>
      <c r="B11" s="407"/>
      <c r="C11" s="407"/>
      <c r="D11" s="407"/>
      <c r="E11" s="407"/>
      <c r="F11" s="407"/>
      <c r="G11" s="407"/>
      <c r="H11" s="407"/>
      <c r="I11" s="407"/>
      <c r="J11" s="407"/>
      <c r="K11" s="407"/>
      <c r="L11" s="407"/>
      <c r="M11" s="407"/>
      <c r="N11" s="407"/>
      <c r="O11" s="407"/>
      <c r="P11" s="407"/>
      <c r="Q11" s="407"/>
      <c r="R11" s="407"/>
      <c r="S11" s="407"/>
      <c r="T11" s="12"/>
      <c r="U11" s="12"/>
      <c r="V11" s="12"/>
      <c r="W11" s="12"/>
      <c r="X11" s="12"/>
      <c r="Y11" s="12"/>
      <c r="Z11" s="12"/>
      <c r="AA11" s="12"/>
      <c r="AB11" s="12"/>
    </row>
    <row r="12" spans="1:28" s="11" customFormat="1" ht="18.75" x14ac:dyDescent="0.2">
      <c r="A12" s="402" t="s">
        <v>5</v>
      </c>
      <c r="B12" s="402"/>
      <c r="C12" s="402"/>
      <c r="D12" s="402"/>
      <c r="E12" s="402"/>
      <c r="F12" s="402"/>
      <c r="G12" s="402"/>
      <c r="H12" s="402"/>
      <c r="I12" s="402"/>
      <c r="J12" s="402"/>
      <c r="K12" s="402"/>
      <c r="L12" s="402"/>
      <c r="M12" s="402"/>
      <c r="N12" s="402"/>
      <c r="O12" s="402"/>
      <c r="P12" s="402"/>
      <c r="Q12" s="402"/>
      <c r="R12" s="402"/>
      <c r="S12" s="402"/>
      <c r="T12" s="12"/>
      <c r="U12" s="12"/>
      <c r="V12" s="12"/>
      <c r="W12" s="12"/>
      <c r="X12" s="12"/>
      <c r="Y12" s="12"/>
      <c r="Z12" s="12"/>
      <c r="AA12" s="12"/>
      <c r="AB12" s="12"/>
    </row>
    <row r="13" spans="1:28" s="8" customFormat="1" ht="15.75" customHeight="1" x14ac:dyDescent="0.2">
      <c r="A13" s="413"/>
      <c r="B13" s="413"/>
      <c r="C13" s="413"/>
      <c r="D13" s="413"/>
      <c r="E13" s="413"/>
      <c r="F13" s="413"/>
      <c r="G13" s="413"/>
      <c r="H13" s="413"/>
      <c r="I13" s="413"/>
      <c r="J13" s="413"/>
      <c r="K13" s="413"/>
      <c r="L13" s="413"/>
      <c r="M13" s="413"/>
      <c r="N13" s="413"/>
      <c r="O13" s="413"/>
      <c r="P13" s="413"/>
      <c r="Q13" s="413"/>
      <c r="R13" s="413"/>
      <c r="S13" s="413"/>
      <c r="T13" s="9"/>
      <c r="U13" s="9"/>
      <c r="V13" s="9"/>
      <c r="W13" s="9"/>
      <c r="X13" s="9"/>
      <c r="Y13" s="9"/>
      <c r="Z13" s="9"/>
      <c r="AA13" s="9"/>
      <c r="AB13" s="9"/>
    </row>
    <row r="14" spans="1:28" s="3" customFormat="1" ht="15.75" x14ac:dyDescent="0.2">
      <c r="A14" s="406" t="str">
        <f xml:space="preserve"> '1.Титульный лист'!A15</f>
        <v>Строительство ВЛ-10/0,4кВ |от ТП-14 н.п. Кудеевский</v>
      </c>
      <c r="B14" s="406"/>
      <c r="C14" s="406"/>
      <c r="D14" s="406"/>
      <c r="E14" s="406"/>
      <c r="F14" s="406"/>
      <c r="G14" s="406"/>
      <c r="H14" s="406"/>
      <c r="I14" s="406"/>
      <c r="J14" s="406"/>
      <c r="K14" s="406"/>
      <c r="L14" s="406"/>
      <c r="M14" s="406"/>
      <c r="N14" s="406"/>
      <c r="O14" s="406"/>
      <c r="P14" s="406"/>
      <c r="Q14" s="406"/>
      <c r="R14" s="406"/>
      <c r="S14" s="406"/>
      <c r="T14" s="7"/>
      <c r="U14" s="7"/>
      <c r="V14" s="7"/>
      <c r="W14" s="7"/>
      <c r="X14" s="7"/>
      <c r="Y14" s="7"/>
      <c r="Z14" s="7"/>
      <c r="AA14" s="7"/>
      <c r="AB14" s="7"/>
    </row>
    <row r="15" spans="1:28" s="3" customFormat="1" ht="15" customHeight="1" x14ac:dyDescent="0.2">
      <c r="A15" s="402" t="s">
        <v>4</v>
      </c>
      <c r="B15" s="402"/>
      <c r="C15" s="402"/>
      <c r="D15" s="402"/>
      <c r="E15" s="402"/>
      <c r="F15" s="402"/>
      <c r="G15" s="402"/>
      <c r="H15" s="402"/>
      <c r="I15" s="402"/>
      <c r="J15" s="402"/>
      <c r="K15" s="402"/>
      <c r="L15" s="402"/>
      <c r="M15" s="402"/>
      <c r="N15" s="402"/>
      <c r="O15" s="402"/>
      <c r="P15" s="402"/>
      <c r="Q15" s="402"/>
      <c r="R15" s="402"/>
      <c r="S15" s="402"/>
      <c r="T15" s="5"/>
      <c r="U15" s="5"/>
      <c r="V15" s="5"/>
      <c r="W15" s="5"/>
      <c r="X15" s="5"/>
      <c r="Y15" s="5"/>
      <c r="Z15" s="5"/>
      <c r="AA15" s="5"/>
      <c r="AB15" s="5"/>
    </row>
    <row r="16" spans="1:28" s="3" customFormat="1" ht="15" customHeight="1" x14ac:dyDescent="0.2">
      <c r="A16" s="414"/>
      <c r="B16" s="414"/>
      <c r="C16" s="414"/>
      <c r="D16" s="414"/>
      <c r="E16" s="414"/>
      <c r="F16" s="414"/>
      <c r="G16" s="414"/>
      <c r="H16" s="414"/>
      <c r="I16" s="414"/>
      <c r="J16" s="414"/>
      <c r="K16" s="414"/>
      <c r="L16" s="414"/>
      <c r="M16" s="414"/>
      <c r="N16" s="414"/>
      <c r="O16" s="414"/>
      <c r="P16" s="414"/>
      <c r="Q16" s="414"/>
      <c r="R16" s="414"/>
      <c r="S16" s="414"/>
      <c r="T16" s="4"/>
      <c r="U16" s="4"/>
      <c r="V16" s="4"/>
      <c r="W16" s="4"/>
      <c r="X16" s="4"/>
      <c r="Y16" s="4"/>
    </row>
    <row r="17" spans="1:28" s="3" customFormat="1" ht="45.75" customHeight="1" x14ac:dyDescent="0.2">
      <c r="A17" s="403" t="s">
        <v>379</v>
      </c>
      <c r="B17" s="403"/>
      <c r="C17" s="403"/>
      <c r="D17" s="403"/>
      <c r="E17" s="403"/>
      <c r="F17" s="403"/>
      <c r="G17" s="403"/>
      <c r="H17" s="403"/>
      <c r="I17" s="403"/>
      <c r="J17" s="403"/>
      <c r="K17" s="403"/>
      <c r="L17" s="403"/>
      <c r="M17" s="403"/>
      <c r="N17" s="403"/>
      <c r="O17" s="403"/>
      <c r="P17" s="403"/>
      <c r="Q17" s="403"/>
      <c r="R17" s="403"/>
      <c r="S17" s="403"/>
      <c r="T17" s="6"/>
      <c r="U17" s="6"/>
      <c r="V17" s="6"/>
      <c r="W17" s="6"/>
      <c r="X17" s="6"/>
      <c r="Y17" s="6"/>
      <c r="Z17" s="6"/>
      <c r="AA17" s="6"/>
      <c r="AB17" s="6"/>
    </row>
    <row r="18" spans="1:28" s="3" customFormat="1" ht="15" customHeight="1" x14ac:dyDescent="0.2">
      <c r="A18" s="415"/>
      <c r="B18" s="415"/>
      <c r="C18" s="415"/>
      <c r="D18" s="415"/>
      <c r="E18" s="415"/>
      <c r="F18" s="415"/>
      <c r="G18" s="415"/>
      <c r="H18" s="415"/>
      <c r="I18" s="415"/>
      <c r="J18" s="415"/>
      <c r="K18" s="415"/>
      <c r="L18" s="415"/>
      <c r="M18" s="415"/>
      <c r="N18" s="415"/>
      <c r="O18" s="415"/>
      <c r="P18" s="415"/>
      <c r="Q18" s="415"/>
      <c r="R18" s="415"/>
      <c r="S18" s="415"/>
      <c r="T18" s="4"/>
      <c r="U18" s="4"/>
      <c r="V18" s="4"/>
      <c r="W18" s="4"/>
      <c r="X18" s="4"/>
      <c r="Y18" s="4"/>
    </row>
    <row r="19" spans="1:28" s="3" customFormat="1" ht="54" customHeight="1" x14ac:dyDescent="0.2">
      <c r="A19" s="409" t="s">
        <v>3</v>
      </c>
      <c r="B19" s="409" t="s">
        <v>94</v>
      </c>
      <c r="C19" s="410" t="s">
        <v>276</v>
      </c>
      <c r="D19" s="409" t="s">
        <v>275</v>
      </c>
      <c r="E19" s="409" t="s">
        <v>93</v>
      </c>
      <c r="F19" s="409" t="s">
        <v>92</v>
      </c>
      <c r="G19" s="409" t="s">
        <v>271</v>
      </c>
      <c r="H19" s="409" t="s">
        <v>91</v>
      </c>
      <c r="I19" s="409" t="s">
        <v>90</v>
      </c>
      <c r="J19" s="409" t="s">
        <v>89</v>
      </c>
      <c r="K19" s="409" t="s">
        <v>88</v>
      </c>
      <c r="L19" s="409" t="s">
        <v>87</v>
      </c>
      <c r="M19" s="409" t="s">
        <v>86</v>
      </c>
      <c r="N19" s="409" t="s">
        <v>85</v>
      </c>
      <c r="O19" s="409" t="s">
        <v>84</v>
      </c>
      <c r="P19" s="409" t="s">
        <v>83</v>
      </c>
      <c r="Q19" s="409" t="s">
        <v>274</v>
      </c>
      <c r="R19" s="409"/>
      <c r="S19" s="412" t="s">
        <v>373</v>
      </c>
      <c r="T19" s="4"/>
      <c r="U19" s="4"/>
      <c r="V19" s="4"/>
      <c r="W19" s="4"/>
      <c r="X19" s="4"/>
      <c r="Y19" s="4"/>
    </row>
    <row r="20" spans="1:28" s="3" customFormat="1" ht="180.75" customHeight="1" x14ac:dyDescent="0.2">
      <c r="A20" s="409"/>
      <c r="B20" s="409"/>
      <c r="C20" s="411"/>
      <c r="D20" s="409"/>
      <c r="E20" s="409"/>
      <c r="F20" s="409"/>
      <c r="G20" s="409"/>
      <c r="H20" s="409"/>
      <c r="I20" s="409"/>
      <c r="J20" s="409"/>
      <c r="K20" s="409"/>
      <c r="L20" s="409"/>
      <c r="M20" s="409"/>
      <c r="N20" s="409"/>
      <c r="O20" s="409"/>
      <c r="P20" s="409"/>
      <c r="Q20" s="40" t="s">
        <v>272</v>
      </c>
      <c r="R20" s="41" t="s">
        <v>273</v>
      </c>
      <c r="S20" s="412"/>
      <c r="T20" s="27"/>
      <c r="U20" s="27"/>
      <c r="V20" s="27"/>
      <c r="W20" s="27"/>
      <c r="X20" s="27"/>
      <c r="Y20" s="27"/>
      <c r="Z20" s="26"/>
      <c r="AA20" s="26"/>
      <c r="AB20" s="26"/>
    </row>
    <row r="21" spans="1:28" s="3" customFormat="1" ht="18.75" x14ac:dyDescent="0.2">
      <c r="A21" s="40">
        <v>1</v>
      </c>
      <c r="B21" s="43">
        <v>2</v>
      </c>
      <c r="C21" s="40">
        <v>3</v>
      </c>
      <c r="D21" s="43">
        <v>4</v>
      </c>
      <c r="E21" s="40">
        <v>5</v>
      </c>
      <c r="F21" s="43">
        <v>6</v>
      </c>
      <c r="G21" s="147">
        <v>7</v>
      </c>
      <c r="H21" s="148">
        <v>8</v>
      </c>
      <c r="I21" s="147">
        <v>9</v>
      </c>
      <c r="J21" s="148">
        <v>10</v>
      </c>
      <c r="K21" s="147">
        <v>11</v>
      </c>
      <c r="L21" s="148">
        <v>12</v>
      </c>
      <c r="M21" s="147">
        <v>13</v>
      </c>
      <c r="N21" s="148">
        <v>14</v>
      </c>
      <c r="O21" s="147">
        <v>15</v>
      </c>
      <c r="P21" s="148">
        <v>16</v>
      </c>
      <c r="Q21" s="147">
        <v>17</v>
      </c>
      <c r="R21" s="148">
        <v>18</v>
      </c>
      <c r="S21" s="147">
        <v>19</v>
      </c>
      <c r="T21" s="27"/>
      <c r="U21" s="27"/>
      <c r="V21" s="27"/>
      <c r="W21" s="27"/>
      <c r="X21" s="27"/>
      <c r="Y21" s="27"/>
      <c r="Z21" s="26"/>
      <c r="AA21" s="26"/>
      <c r="AB21" s="26"/>
    </row>
    <row r="22" spans="1:28" s="3" customFormat="1" ht="32.25" customHeight="1" x14ac:dyDescent="0.2">
      <c r="A22" s="40"/>
      <c r="B22" s="43" t="s">
        <v>431</v>
      </c>
      <c r="C22" s="194" t="s">
        <v>431</v>
      </c>
      <c r="D22" s="194" t="s">
        <v>431</v>
      </c>
      <c r="E22" s="194" t="s">
        <v>431</v>
      </c>
      <c r="F22" s="194" t="s">
        <v>431</v>
      </c>
      <c r="G22" s="194" t="s">
        <v>431</v>
      </c>
      <c r="H22" s="194" t="s">
        <v>431</v>
      </c>
      <c r="I22" s="194" t="s">
        <v>431</v>
      </c>
      <c r="J22" s="194" t="s">
        <v>431</v>
      </c>
      <c r="K22" s="194" t="s">
        <v>431</v>
      </c>
      <c r="L22" s="194" t="s">
        <v>431</v>
      </c>
      <c r="M22" s="194" t="s">
        <v>431</v>
      </c>
      <c r="N22" s="194" t="s">
        <v>431</v>
      </c>
      <c r="O22" s="194" t="s">
        <v>431</v>
      </c>
      <c r="P22" s="194" t="s">
        <v>431</v>
      </c>
      <c r="Q22" s="194" t="s">
        <v>431</v>
      </c>
      <c r="R22" s="194" t="s">
        <v>431</v>
      </c>
      <c r="S22" s="194" t="s">
        <v>431</v>
      </c>
      <c r="T22" s="27"/>
      <c r="U22" s="27"/>
      <c r="V22" s="27"/>
      <c r="W22" s="27"/>
      <c r="X22" s="27"/>
      <c r="Y22" s="27"/>
      <c r="Z22" s="26"/>
      <c r="AA22" s="26"/>
      <c r="AB22" s="26"/>
    </row>
    <row r="23" spans="1:28" ht="20.25" customHeight="1" x14ac:dyDescent="0.25">
      <c r="A23" s="110"/>
      <c r="B23" s="43" t="s">
        <v>269</v>
      </c>
      <c r="C23" s="43"/>
      <c r="D23" s="43"/>
      <c r="E23" s="110" t="s">
        <v>270</v>
      </c>
      <c r="F23" s="110" t="s">
        <v>270</v>
      </c>
      <c r="G23" s="110" t="s">
        <v>270</v>
      </c>
      <c r="H23" s="110"/>
      <c r="I23" s="110"/>
      <c r="J23" s="110"/>
      <c r="K23" s="110"/>
      <c r="L23" s="110"/>
      <c r="M23" s="110"/>
      <c r="N23" s="110"/>
      <c r="O23" s="110"/>
      <c r="P23" s="110"/>
      <c r="Q23" s="111"/>
      <c r="R23" s="2"/>
      <c r="S23" s="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92D050"/>
    <pageSetUpPr fitToPage="1"/>
  </sheetPr>
  <dimension ref="A1:DI41"/>
  <sheetViews>
    <sheetView view="pageBreakPreview" topLeftCell="A10" zoomScale="80" zoomScaleNormal="60" zoomScaleSheetLayoutView="80" workbookViewId="0">
      <selection activeCell="L30" sqref="L30"/>
    </sheetView>
  </sheetViews>
  <sheetFormatPr defaultColWidth="10.7109375" defaultRowHeight="15.75" x14ac:dyDescent="0.25"/>
  <cols>
    <col min="1" max="1" width="9.5703125" style="45" customWidth="1"/>
    <col min="2" max="2" width="11.28515625" style="45" customWidth="1"/>
    <col min="3" max="3" width="12.7109375" style="45" customWidth="1"/>
    <col min="4" max="4" width="16.140625" style="45" customWidth="1"/>
    <col min="5" max="5" width="11.140625" style="45" customWidth="1"/>
    <col min="6" max="6" width="11" style="45" customWidth="1"/>
    <col min="7" max="8" width="8.710937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7" t="s">
        <v>66</v>
      </c>
    </row>
    <row r="3" spans="1:20" s="11" customFormat="1" ht="18.75" customHeight="1" x14ac:dyDescent="0.3">
      <c r="A3" s="17"/>
      <c r="H3" s="15"/>
      <c r="T3" s="14" t="s">
        <v>8</v>
      </c>
    </row>
    <row r="4" spans="1:20" s="11" customFormat="1" ht="18.75" customHeight="1" x14ac:dyDescent="0.3">
      <c r="A4" s="17"/>
      <c r="H4" s="15"/>
      <c r="S4" s="428" t="str">
        <f>'1.Титульный лист'!C3</f>
        <v>от «05» мая 2016 г. №380</v>
      </c>
      <c r="T4" s="428"/>
    </row>
    <row r="5" spans="1:20" s="11" customFormat="1" ht="18.75" customHeight="1" x14ac:dyDescent="0.3">
      <c r="A5" s="17"/>
      <c r="H5" s="15"/>
      <c r="T5" s="14"/>
    </row>
    <row r="6" spans="1:20" s="11" customFormat="1" x14ac:dyDescent="0.2">
      <c r="A6" s="401" t="str">
        <f>'1.Титульный лист'!A5</f>
        <v>Год раскрытия информации:  2022 год</v>
      </c>
      <c r="B6" s="401"/>
      <c r="C6" s="401"/>
      <c r="D6" s="401"/>
      <c r="E6" s="401"/>
      <c r="F6" s="401"/>
      <c r="G6" s="401"/>
      <c r="H6" s="401"/>
      <c r="I6" s="401"/>
      <c r="J6" s="401"/>
      <c r="K6" s="401"/>
      <c r="L6" s="401"/>
      <c r="M6" s="401"/>
      <c r="N6" s="401"/>
      <c r="O6" s="401"/>
      <c r="P6" s="401"/>
      <c r="Q6" s="401"/>
      <c r="R6" s="401"/>
      <c r="S6" s="401"/>
      <c r="T6" s="401"/>
    </row>
    <row r="7" spans="1:20" s="11" customFormat="1" x14ac:dyDescent="0.2">
      <c r="A7" s="16"/>
      <c r="H7" s="15"/>
    </row>
    <row r="8" spans="1:20" s="11" customFormat="1" ht="18.75" x14ac:dyDescent="0.2">
      <c r="A8" s="405" t="s">
        <v>7</v>
      </c>
      <c r="B8" s="405"/>
      <c r="C8" s="405"/>
      <c r="D8" s="405"/>
      <c r="E8" s="405"/>
      <c r="F8" s="405"/>
      <c r="G8" s="405"/>
      <c r="H8" s="405"/>
      <c r="I8" s="405"/>
      <c r="J8" s="405"/>
      <c r="K8" s="405"/>
      <c r="L8" s="405"/>
      <c r="M8" s="405"/>
      <c r="N8" s="405"/>
      <c r="O8" s="405"/>
      <c r="P8" s="405"/>
      <c r="Q8" s="405"/>
      <c r="R8" s="405"/>
      <c r="S8" s="405"/>
      <c r="T8" s="405"/>
    </row>
    <row r="9" spans="1:20" s="11" customFormat="1" ht="18.75" x14ac:dyDescent="0.2">
      <c r="A9" s="405"/>
      <c r="B9" s="405"/>
      <c r="C9" s="405"/>
      <c r="D9" s="405"/>
      <c r="E9" s="405"/>
      <c r="F9" s="405"/>
      <c r="G9" s="405"/>
      <c r="H9" s="405"/>
      <c r="I9" s="405"/>
      <c r="J9" s="405"/>
      <c r="K9" s="405"/>
      <c r="L9" s="405"/>
      <c r="M9" s="405"/>
      <c r="N9" s="405"/>
      <c r="O9" s="405"/>
      <c r="P9" s="405"/>
      <c r="Q9" s="405"/>
      <c r="R9" s="405"/>
      <c r="S9" s="405"/>
      <c r="T9" s="405"/>
    </row>
    <row r="10" spans="1:20" s="11" customFormat="1" ht="18.75" customHeight="1" x14ac:dyDescent="0.2">
      <c r="A10" s="406" t="s">
        <v>442</v>
      </c>
      <c r="B10" s="406"/>
      <c r="C10" s="406"/>
      <c r="D10" s="406"/>
      <c r="E10" s="406"/>
      <c r="F10" s="406"/>
      <c r="G10" s="406"/>
      <c r="H10" s="406"/>
      <c r="I10" s="406"/>
      <c r="J10" s="406"/>
      <c r="K10" s="406"/>
      <c r="L10" s="406"/>
      <c r="M10" s="406"/>
      <c r="N10" s="406"/>
      <c r="O10" s="406"/>
      <c r="P10" s="406"/>
      <c r="Q10" s="406"/>
      <c r="R10" s="406"/>
      <c r="S10" s="406"/>
      <c r="T10" s="406"/>
    </row>
    <row r="11" spans="1:20" s="11" customFormat="1" ht="18.75" customHeight="1" x14ac:dyDescent="0.2">
      <c r="A11" s="402" t="s">
        <v>6</v>
      </c>
      <c r="B11" s="402"/>
      <c r="C11" s="402"/>
      <c r="D11" s="402"/>
      <c r="E11" s="402"/>
      <c r="F11" s="402"/>
      <c r="G11" s="402"/>
      <c r="H11" s="402"/>
      <c r="I11" s="402"/>
      <c r="J11" s="402"/>
      <c r="K11" s="402"/>
      <c r="L11" s="402"/>
      <c r="M11" s="402"/>
      <c r="N11" s="402"/>
      <c r="O11" s="402"/>
      <c r="P11" s="402"/>
      <c r="Q11" s="402"/>
      <c r="R11" s="402"/>
      <c r="S11" s="402"/>
      <c r="T11" s="402"/>
    </row>
    <row r="12" spans="1:20" s="11" customFormat="1" ht="18.75" x14ac:dyDescent="0.2">
      <c r="A12" s="405"/>
      <c r="B12" s="405"/>
      <c r="C12" s="405"/>
      <c r="D12" s="405"/>
      <c r="E12" s="405"/>
      <c r="F12" s="405"/>
      <c r="G12" s="405"/>
      <c r="H12" s="405"/>
      <c r="I12" s="405"/>
      <c r="J12" s="405"/>
      <c r="K12" s="405"/>
      <c r="L12" s="405"/>
      <c r="M12" s="405"/>
      <c r="N12" s="405"/>
      <c r="O12" s="405"/>
      <c r="P12" s="405"/>
      <c r="Q12" s="405"/>
      <c r="R12" s="405"/>
      <c r="S12" s="405"/>
      <c r="T12" s="405"/>
    </row>
    <row r="13" spans="1:20" s="11" customFormat="1" ht="18.75" customHeight="1" x14ac:dyDescent="0.2">
      <c r="A13" s="407" t="str">
        <f xml:space="preserve"> '1.Титульный лист'!A12</f>
        <v>L_ 2022_14_Ц_4</v>
      </c>
      <c r="B13" s="407"/>
      <c r="C13" s="407"/>
      <c r="D13" s="407"/>
      <c r="E13" s="407"/>
      <c r="F13" s="407"/>
      <c r="G13" s="407"/>
      <c r="H13" s="407"/>
      <c r="I13" s="407"/>
      <c r="J13" s="407"/>
      <c r="K13" s="407"/>
      <c r="L13" s="407"/>
      <c r="M13" s="407"/>
      <c r="N13" s="407"/>
      <c r="O13" s="407"/>
      <c r="P13" s="407"/>
      <c r="Q13" s="407"/>
      <c r="R13" s="407"/>
      <c r="S13" s="407"/>
      <c r="T13" s="407"/>
    </row>
    <row r="14" spans="1:20" s="11" customFormat="1" ht="18.75" customHeight="1" x14ac:dyDescent="0.2">
      <c r="A14" s="402" t="s">
        <v>5</v>
      </c>
      <c r="B14" s="402"/>
      <c r="C14" s="402"/>
      <c r="D14" s="402"/>
      <c r="E14" s="402"/>
      <c r="F14" s="402"/>
      <c r="G14" s="402"/>
      <c r="H14" s="402"/>
      <c r="I14" s="402"/>
      <c r="J14" s="402"/>
      <c r="K14" s="402"/>
      <c r="L14" s="402"/>
      <c r="M14" s="402"/>
      <c r="N14" s="402"/>
      <c r="O14" s="402"/>
      <c r="P14" s="402"/>
      <c r="Q14" s="402"/>
      <c r="R14" s="402"/>
      <c r="S14" s="402"/>
      <c r="T14" s="402"/>
    </row>
    <row r="15" spans="1:20" s="8" customFormat="1" ht="15.75" customHeight="1" x14ac:dyDescent="0.2">
      <c r="A15" s="413"/>
      <c r="B15" s="413"/>
      <c r="C15" s="413"/>
      <c r="D15" s="413"/>
      <c r="E15" s="413"/>
      <c r="F15" s="413"/>
      <c r="G15" s="413"/>
      <c r="H15" s="413"/>
      <c r="I15" s="413"/>
      <c r="J15" s="413"/>
      <c r="K15" s="413"/>
      <c r="L15" s="413"/>
      <c r="M15" s="413"/>
      <c r="N15" s="413"/>
      <c r="O15" s="413"/>
      <c r="P15" s="413"/>
      <c r="Q15" s="413"/>
      <c r="R15" s="413"/>
      <c r="S15" s="413"/>
      <c r="T15" s="413"/>
    </row>
    <row r="16" spans="1:20" s="3" customFormat="1" x14ac:dyDescent="0.2">
      <c r="A16" s="406" t="s">
        <v>455</v>
      </c>
      <c r="B16" s="406"/>
      <c r="C16" s="406"/>
      <c r="D16" s="406"/>
      <c r="E16" s="406"/>
      <c r="F16" s="406"/>
      <c r="G16" s="406"/>
      <c r="H16" s="406"/>
      <c r="I16" s="406"/>
      <c r="J16" s="406"/>
      <c r="K16" s="406"/>
      <c r="L16" s="406"/>
      <c r="M16" s="406"/>
      <c r="N16" s="406"/>
      <c r="O16" s="406"/>
      <c r="P16" s="406"/>
      <c r="Q16" s="406"/>
      <c r="R16" s="406"/>
      <c r="S16" s="406"/>
      <c r="T16" s="406"/>
    </row>
    <row r="17" spans="1:113" s="3" customFormat="1" ht="15" customHeight="1" x14ac:dyDescent="0.2">
      <c r="A17" s="402" t="s">
        <v>4</v>
      </c>
      <c r="B17" s="402"/>
      <c r="C17" s="402"/>
      <c r="D17" s="402"/>
      <c r="E17" s="402"/>
      <c r="F17" s="402"/>
      <c r="G17" s="402"/>
      <c r="H17" s="402"/>
      <c r="I17" s="402"/>
      <c r="J17" s="402"/>
      <c r="K17" s="402"/>
      <c r="L17" s="402"/>
      <c r="M17" s="402"/>
      <c r="N17" s="402"/>
      <c r="O17" s="402"/>
      <c r="P17" s="402"/>
      <c r="Q17" s="402"/>
      <c r="R17" s="402"/>
      <c r="S17" s="402"/>
      <c r="T17" s="402"/>
    </row>
    <row r="18" spans="1:113" s="3" customFormat="1" ht="15" customHeight="1" x14ac:dyDescent="0.2">
      <c r="A18" s="414"/>
      <c r="B18" s="414"/>
      <c r="C18" s="414"/>
      <c r="D18" s="414"/>
      <c r="E18" s="414"/>
      <c r="F18" s="414"/>
      <c r="G18" s="414"/>
      <c r="H18" s="414"/>
      <c r="I18" s="414"/>
      <c r="J18" s="414"/>
      <c r="K18" s="414"/>
      <c r="L18" s="414"/>
      <c r="M18" s="414"/>
      <c r="N18" s="414"/>
      <c r="O18" s="414"/>
      <c r="P18" s="414"/>
      <c r="Q18" s="414"/>
      <c r="R18" s="414"/>
      <c r="S18" s="414"/>
      <c r="T18" s="414"/>
    </row>
    <row r="19" spans="1:113" s="3" customFormat="1" ht="15" customHeight="1" x14ac:dyDescent="0.2">
      <c r="A19" s="404" t="s">
        <v>384</v>
      </c>
      <c r="B19" s="404"/>
      <c r="C19" s="404"/>
      <c r="D19" s="404"/>
      <c r="E19" s="404"/>
      <c r="F19" s="404"/>
      <c r="G19" s="404"/>
      <c r="H19" s="404"/>
      <c r="I19" s="404"/>
      <c r="J19" s="404"/>
      <c r="K19" s="404"/>
      <c r="L19" s="404"/>
      <c r="M19" s="404"/>
      <c r="N19" s="404"/>
      <c r="O19" s="404"/>
      <c r="P19" s="404"/>
      <c r="Q19" s="404"/>
      <c r="R19" s="404"/>
      <c r="S19" s="404"/>
      <c r="T19" s="404"/>
    </row>
    <row r="20" spans="1:113" s="53" customFormat="1" ht="21" customHeight="1" x14ac:dyDescent="0.25">
      <c r="A20" s="424"/>
      <c r="B20" s="424"/>
      <c r="C20" s="424"/>
      <c r="D20" s="424"/>
      <c r="E20" s="424"/>
      <c r="F20" s="424"/>
      <c r="G20" s="424"/>
      <c r="H20" s="424"/>
      <c r="I20" s="424"/>
      <c r="J20" s="424"/>
      <c r="K20" s="424"/>
      <c r="L20" s="424"/>
      <c r="M20" s="424"/>
      <c r="N20" s="424"/>
      <c r="O20" s="424"/>
      <c r="P20" s="424"/>
      <c r="Q20" s="424"/>
      <c r="R20" s="424"/>
      <c r="S20" s="424"/>
      <c r="T20" s="424"/>
    </row>
    <row r="21" spans="1:113" ht="46.5" customHeight="1" x14ac:dyDescent="0.25">
      <c r="A21" s="425" t="s">
        <v>3</v>
      </c>
      <c r="B21" s="417" t="s">
        <v>213</v>
      </c>
      <c r="C21" s="418"/>
      <c r="D21" s="421" t="s">
        <v>116</v>
      </c>
      <c r="E21" s="417" t="s">
        <v>412</v>
      </c>
      <c r="F21" s="418"/>
      <c r="G21" s="417" t="s">
        <v>232</v>
      </c>
      <c r="H21" s="418"/>
      <c r="I21" s="417" t="s">
        <v>115</v>
      </c>
      <c r="J21" s="418"/>
      <c r="K21" s="421" t="s">
        <v>114</v>
      </c>
      <c r="L21" s="417" t="s">
        <v>113</v>
      </c>
      <c r="M21" s="418"/>
      <c r="N21" s="417" t="s">
        <v>408</v>
      </c>
      <c r="O21" s="418"/>
      <c r="P21" s="421" t="s">
        <v>112</v>
      </c>
      <c r="Q21" s="429" t="s">
        <v>111</v>
      </c>
      <c r="R21" s="430"/>
      <c r="S21" s="429" t="s">
        <v>110</v>
      </c>
      <c r="T21" s="431"/>
    </row>
    <row r="22" spans="1:113" ht="204.75" customHeight="1" x14ac:dyDescent="0.25">
      <c r="A22" s="426"/>
      <c r="B22" s="419"/>
      <c r="C22" s="420"/>
      <c r="D22" s="423"/>
      <c r="E22" s="419"/>
      <c r="F22" s="420"/>
      <c r="G22" s="419"/>
      <c r="H22" s="420"/>
      <c r="I22" s="419"/>
      <c r="J22" s="420"/>
      <c r="K22" s="422"/>
      <c r="L22" s="419"/>
      <c r="M22" s="420"/>
      <c r="N22" s="419"/>
      <c r="O22" s="420"/>
      <c r="P22" s="422"/>
      <c r="Q22" s="103" t="s">
        <v>109</v>
      </c>
      <c r="R22" s="103" t="s">
        <v>383</v>
      </c>
      <c r="S22" s="103" t="s">
        <v>108</v>
      </c>
      <c r="T22" s="103" t="s">
        <v>107</v>
      </c>
    </row>
    <row r="23" spans="1:113" ht="51.75" customHeight="1" x14ac:dyDescent="0.25">
      <c r="A23" s="427"/>
      <c r="B23" s="155" t="s">
        <v>105</v>
      </c>
      <c r="C23" s="155" t="s">
        <v>106</v>
      </c>
      <c r="D23" s="422"/>
      <c r="E23" s="155" t="s">
        <v>105</v>
      </c>
      <c r="F23" s="155" t="s">
        <v>106</v>
      </c>
      <c r="G23" s="155" t="s">
        <v>105</v>
      </c>
      <c r="H23" s="155" t="s">
        <v>106</v>
      </c>
      <c r="I23" s="155" t="s">
        <v>105</v>
      </c>
      <c r="J23" s="155" t="s">
        <v>106</v>
      </c>
      <c r="K23" s="155" t="s">
        <v>105</v>
      </c>
      <c r="L23" s="155" t="s">
        <v>105</v>
      </c>
      <c r="M23" s="155" t="s">
        <v>106</v>
      </c>
      <c r="N23" s="155" t="s">
        <v>105</v>
      </c>
      <c r="O23" s="155" t="s">
        <v>106</v>
      </c>
      <c r="P23" s="156" t="s">
        <v>105</v>
      </c>
      <c r="Q23" s="103" t="s">
        <v>105</v>
      </c>
      <c r="R23" s="103" t="s">
        <v>105</v>
      </c>
      <c r="S23" s="103" t="s">
        <v>105</v>
      </c>
      <c r="T23" s="103" t="s">
        <v>105</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ht="3" customHeight="1" x14ac:dyDescent="0.25"/>
    <row r="26" spans="1:113" s="51" customFormat="1" ht="12.75" x14ac:dyDescent="0.2">
      <c r="B26" s="52"/>
      <c r="C26" s="52"/>
      <c r="K26" s="52"/>
    </row>
    <row r="27" spans="1:113" s="51" customFormat="1" x14ac:dyDescent="0.25">
      <c r="B27" s="49" t="s">
        <v>104</v>
      </c>
      <c r="C27" s="49"/>
      <c r="D27" s="49"/>
      <c r="E27" s="49"/>
      <c r="F27" s="49"/>
      <c r="G27" s="49"/>
      <c r="H27" s="49"/>
      <c r="I27" s="49"/>
      <c r="J27" s="49"/>
      <c r="K27" s="49"/>
      <c r="L27" s="49"/>
      <c r="M27" s="49"/>
      <c r="N27" s="49"/>
      <c r="O27" s="49"/>
      <c r="P27" s="49"/>
      <c r="Q27" s="49"/>
      <c r="R27" s="49"/>
    </row>
    <row r="28" spans="1:113" x14ac:dyDescent="0.25">
      <c r="B28" s="416" t="s">
        <v>417</v>
      </c>
      <c r="C28" s="416"/>
      <c r="D28" s="416"/>
      <c r="E28" s="416"/>
      <c r="F28" s="416"/>
      <c r="G28" s="416"/>
      <c r="H28" s="416"/>
      <c r="I28" s="416"/>
      <c r="J28" s="416"/>
      <c r="K28" s="416"/>
      <c r="L28" s="416"/>
      <c r="M28" s="416"/>
      <c r="N28" s="416"/>
      <c r="O28" s="416"/>
      <c r="P28" s="416"/>
      <c r="Q28" s="416"/>
      <c r="R28" s="416"/>
    </row>
    <row r="29" spans="1:113" x14ac:dyDescent="0.25">
      <c r="B29" s="49"/>
      <c r="C29" s="49"/>
      <c r="D29" s="49"/>
      <c r="E29" s="49"/>
      <c r="F29" s="49"/>
      <c r="G29" s="49"/>
      <c r="H29" s="49"/>
      <c r="I29" s="49"/>
      <c r="J29" s="49"/>
      <c r="K29" s="49"/>
      <c r="L29" s="49"/>
      <c r="M29" s="49"/>
      <c r="N29" s="49"/>
      <c r="O29" s="49"/>
      <c r="P29" s="49"/>
      <c r="Q29" s="49"/>
      <c r="R29" s="49"/>
      <c r="S29" s="49"/>
      <c r="T29" s="49"/>
      <c r="U29" s="49"/>
      <c r="V29" s="49"/>
      <c r="AN29" s="49"/>
      <c r="AO29" s="49"/>
      <c r="AP29" s="49"/>
      <c r="AQ29" s="49"/>
      <c r="AR29" s="49"/>
      <c r="AS29" s="49"/>
      <c r="AT29" s="49"/>
      <c r="AU29" s="49"/>
      <c r="AV29" s="49"/>
      <c r="AW29" s="49"/>
      <c r="AX29" s="49"/>
      <c r="AY29" s="49"/>
      <c r="AZ29" s="49"/>
      <c r="BA29" s="49"/>
      <c r="BB29" s="49"/>
      <c r="BC29" s="49"/>
      <c r="BD29" s="49"/>
      <c r="BE29" s="49"/>
      <c r="BF29" s="49"/>
      <c r="BG29" s="49"/>
      <c r="BH29" s="49"/>
      <c r="BI29" s="49"/>
      <c r="BJ29" s="49"/>
      <c r="BK29" s="49"/>
      <c r="BL29" s="49"/>
      <c r="BM29" s="49"/>
      <c r="BN29" s="49"/>
      <c r="BO29" s="49"/>
      <c r="BP29" s="49"/>
      <c r="BQ29" s="49"/>
      <c r="BR29" s="49"/>
      <c r="BS29" s="49"/>
      <c r="BT29" s="49"/>
      <c r="BU29" s="49"/>
      <c r="BV29" s="49"/>
      <c r="BW29" s="49"/>
      <c r="BX29" s="49"/>
      <c r="BY29" s="49"/>
      <c r="BZ29" s="49"/>
      <c r="CA29" s="49"/>
      <c r="CB29" s="49"/>
      <c r="CC29" s="49"/>
      <c r="CD29" s="49"/>
      <c r="CE29" s="49"/>
      <c r="CF29" s="49"/>
      <c r="CG29" s="49"/>
      <c r="CH29" s="49"/>
      <c r="CI29" s="49"/>
      <c r="CJ29" s="49"/>
      <c r="CK29" s="49"/>
      <c r="CL29" s="49"/>
      <c r="CM29" s="49"/>
      <c r="CN29" s="49"/>
      <c r="CO29" s="49"/>
      <c r="CP29" s="49"/>
      <c r="CQ29" s="49"/>
      <c r="CR29" s="49"/>
      <c r="CS29" s="49"/>
      <c r="CT29" s="49"/>
      <c r="CU29" s="49"/>
      <c r="CV29" s="49"/>
      <c r="CW29" s="49"/>
      <c r="CX29" s="49"/>
      <c r="CY29" s="49"/>
      <c r="CZ29" s="49"/>
      <c r="DA29" s="49"/>
      <c r="DB29" s="49"/>
      <c r="DC29" s="49"/>
      <c r="DD29" s="49"/>
      <c r="DE29" s="49"/>
      <c r="DF29" s="49"/>
      <c r="DG29" s="49"/>
      <c r="DH29" s="49"/>
      <c r="DI29" s="49"/>
    </row>
    <row r="30" spans="1:113" x14ac:dyDescent="0.25">
      <c r="B30" s="48" t="s">
        <v>382</v>
      </c>
      <c r="C30" s="48"/>
      <c r="D30" s="48"/>
      <c r="E30" s="48"/>
      <c r="F30" s="46"/>
      <c r="G30" s="46"/>
      <c r="H30" s="48"/>
      <c r="I30" s="48"/>
      <c r="J30" s="48"/>
      <c r="K30" s="48"/>
      <c r="L30" s="48"/>
      <c r="M30" s="48"/>
      <c r="N30" s="48"/>
      <c r="O30" s="48"/>
      <c r="P30" s="48"/>
      <c r="Q30" s="48"/>
      <c r="R30" s="48"/>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8" t="s">
        <v>103</v>
      </c>
      <c r="C31" s="48"/>
      <c r="D31" s="48"/>
      <c r="E31" s="48"/>
      <c r="F31" s="46"/>
      <c r="G31" s="46"/>
      <c r="H31" s="48"/>
      <c r="I31" s="48"/>
      <c r="J31" s="48"/>
      <c r="K31" s="48"/>
      <c r="L31" s="48"/>
      <c r="M31" s="48"/>
      <c r="N31" s="48"/>
      <c r="O31" s="48"/>
      <c r="P31" s="48"/>
      <c r="Q31" s="48"/>
      <c r="R31" s="48"/>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s="46" customFormat="1" x14ac:dyDescent="0.25">
      <c r="B32" s="48" t="s">
        <v>102</v>
      </c>
      <c r="C32" s="48"/>
      <c r="D32" s="48"/>
      <c r="E32" s="48"/>
      <c r="H32" s="48"/>
      <c r="I32" s="48"/>
      <c r="J32" s="48"/>
      <c r="K32" s="48"/>
      <c r="L32" s="48"/>
      <c r="M32" s="48"/>
      <c r="N32" s="48"/>
      <c r="O32" s="48"/>
      <c r="P32" s="48"/>
      <c r="Q32" s="48"/>
      <c r="R32" s="48"/>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7"/>
      <c r="BL32" s="47"/>
      <c r="BM32" s="47"/>
      <c r="BN32" s="47"/>
      <c r="BO32" s="47"/>
      <c r="BP32" s="47"/>
      <c r="BQ32" s="47"/>
      <c r="BR32" s="47"/>
      <c r="BS32" s="47"/>
      <c r="BT32" s="47"/>
      <c r="BU32" s="47"/>
      <c r="BV32" s="47"/>
      <c r="BW32" s="47"/>
      <c r="BX32" s="47"/>
      <c r="BY32" s="47"/>
      <c r="BZ32" s="47"/>
      <c r="CA32" s="47"/>
      <c r="CB32" s="47"/>
      <c r="CC32" s="47"/>
      <c r="CD32" s="47"/>
      <c r="CE32" s="47"/>
      <c r="CF32" s="47"/>
      <c r="CG32" s="47"/>
      <c r="CH32" s="47"/>
      <c r="CI32" s="47"/>
      <c r="CJ32" s="47"/>
      <c r="CK32" s="47"/>
      <c r="CL32" s="47"/>
      <c r="CM32" s="47"/>
      <c r="CN32" s="47"/>
      <c r="CO32" s="47"/>
      <c r="CP32" s="47"/>
      <c r="CQ32" s="47"/>
      <c r="CR32" s="47"/>
      <c r="CS32" s="47"/>
      <c r="CT32" s="47"/>
      <c r="CU32" s="47"/>
      <c r="CV32" s="47"/>
      <c r="CW32" s="47"/>
      <c r="CX32" s="47"/>
      <c r="CY32" s="47"/>
      <c r="CZ32" s="47"/>
      <c r="DA32" s="47"/>
      <c r="DB32" s="47"/>
      <c r="DC32" s="47"/>
      <c r="DD32" s="47"/>
      <c r="DE32" s="47"/>
      <c r="DF32" s="47"/>
      <c r="DG32" s="47"/>
      <c r="DH32" s="47"/>
      <c r="DI32" s="47"/>
    </row>
    <row r="33" spans="2:113" s="46" customFormat="1" x14ac:dyDescent="0.25">
      <c r="B33" s="48" t="s">
        <v>101</v>
      </c>
      <c r="C33" s="48"/>
      <c r="D33" s="48"/>
      <c r="E33" s="48"/>
      <c r="H33" s="48"/>
      <c r="I33" s="48"/>
      <c r="J33" s="48"/>
      <c r="K33" s="48"/>
      <c r="L33" s="48"/>
      <c r="M33" s="48"/>
      <c r="N33" s="48"/>
      <c r="O33" s="48"/>
      <c r="P33" s="48"/>
      <c r="Q33" s="48"/>
      <c r="R33" s="48"/>
      <c r="S33" s="48"/>
      <c r="T33" s="48"/>
      <c r="U33" s="48"/>
      <c r="V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100</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99</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98</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97</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96</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95</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sheetData>
  <mergeCells count="28">
    <mergeCell ref="S4:T4"/>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92D050"/>
    <pageSetUpPr fitToPage="1"/>
  </sheetPr>
  <dimension ref="A1:AA28"/>
  <sheetViews>
    <sheetView view="pageBreakPreview" topLeftCell="A17" zoomScale="85" zoomScaleSheetLayoutView="85" workbookViewId="0">
      <selection activeCell="M25" sqref="M25"/>
    </sheetView>
  </sheetViews>
  <sheetFormatPr defaultColWidth="10.7109375" defaultRowHeight="15.75" x14ac:dyDescent="0.25"/>
  <cols>
    <col min="1" max="2" width="10.7109375" style="45"/>
    <col min="3" max="3" width="13.85546875" style="45" customWidth="1"/>
    <col min="4" max="4" width="11.5703125" style="45" customWidth="1"/>
    <col min="5" max="5" width="13.570312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7"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8.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7" t="s">
        <v>66</v>
      </c>
    </row>
    <row r="2" spans="1:27" s="11" customFormat="1" ht="18.75" customHeight="1" x14ac:dyDescent="0.3">
      <c r="E2" s="17"/>
      <c r="Q2" s="15"/>
      <c r="R2" s="15"/>
      <c r="AA2" s="14" t="s">
        <v>8</v>
      </c>
    </row>
    <row r="3" spans="1:27" s="11" customFormat="1" ht="18.75" customHeight="1" x14ac:dyDescent="0.3">
      <c r="E3" s="17"/>
      <c r="Q3" s="15"/>
      <c r="R3" s="15"/>
      <c r="AA3" s="14" t="str">
        <f>'1.Титульный лист'!C3</f>
        <v>от «05» мая 2016 г. №380</v>
      </c>
    </row>
    <row r="4" spans="1:27" s="11" customFormat="1" x14ac:dyDescent="0.2">
      <c r="E4" s="16"/>
      <c r="Q4" s="15"/>
      <c r="R4" s="15"/>
    </row>
    <row r="5" spans="1:27" s="11" customFormat="1" x14ac:dyDescent="0.2">
      <c r="A5" s="401" t="str">
        <f>'1.Титульный лист'!A5</f>
        <v>Год раскрытия информации:  2022 год</v>
      </c>
      <c r="B5" s="401"/>
      <c r="C5" s="401"/>
      <c r="D5" s="401"/>
      <c r="E5" s="401"/>
      <c r="F5" s="401"/>
      <c r="G5" s="401"/>
      <c r="H5" s="401"/>
      <c r="I5" s="401"/>
      <c r="J5" s="401"/>
      <c r="K5" s="401"/>
      <c r="L5" s="401"/>
      <c r="M5" s="401"/>
      <c r="N5" s="401"/>
      <c r="O5" s="401"/>
      <c r="P5" s="401"/>
      <c r="Q5" s="401"/>
      <c r="R5" s="401"/>
      <c r="S5" s="401"/>
      <c r="T5" s="401"/>
      <c r="U5" s="401"/>
      <c r="V5" s="401"/>
      <c r="W5" s="401"/>
      <c r="X5" s="401"/>
      <c r="Y5" s="401"/>
      <c r="Z5" s="401"/>
      <c r="AA5" s="401"/>
    </row>
    <row r="6" spans="1:27" s="11" customFormat="1" x14ac:dyDescent="0.2">
      <c r="A6" s="158"/>
      <c r="B6" s="158"/>
      <c r="C6" s="158"/>
      <c r="D6" s="158"/>
      <c r="E6" s="158"/>
      <c r="F6" s="158"/>
      <c r="G6" s="158"/>
      <c r="H6" s="158"/>
      <c r="I6" s="158"/>
      <c r="J6" s="158"/>
      <c r="K6" s="158"/>
      <c r="L6" s="158"/>
      <c r="M6" s="158"/>
      <c r="N6" s="158"/>
      <c r="O6" s="158"/>
      <c r="P6" s="158"/>
      <c r="Q6" s="158"/>
      <c r="R6" s="158"/>
      <c r="S6" s="158"/>
      <c r="T6" s="158"/>
    </row>
    <row r="7" spans="1:27" s="11" customFormat="1" ht="18.75" x14ac:dyDescent="0.2">
      <c r="E7" s="405" t="s">
        <v>7</v>
      </c>
      <c r="F7" s="405"/>
      <c r="G7" s="405"/>
      <c r="H7" s="405"/>
      <c r="I7" s="405"/>
      <c r="J7" s="405"/>
      <c r="K7" s="405"/>
      <c r="L7" s="405"/>
      <c r="M7" s="405"/>
      <c r="N7" s="405"/>
      <c r="O7" s="405"/>
      <c r="P7" s="405"/>
      <c r="Q7" s="405"/>
      <c r="R7" s="405"/>
      <c r="S7" s="405"/>
      <c r="T7" s="405"/>
      <c r="U7" s="405"/>
      <c r="V7" s="405"/>
      <c r="W7" s="405"/>
      <c r="X7" s="405"/>
      <c r="Y7" s="405"/>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06" t="s">
        <v>442</v>
      </c>
      <c r="F9" s="406"/>
      <c r="G9" s="406"/>
      <c r="H9" s="406"/>
      <c r="I9" s="406"/>
      <c r="J9" s="406"/>
      <c r="K9" s="406"/>
      <c r="L9" s="406"/>
      <c r="M9" s="406"/>
      <c r="N9" s="406"/>
      <c r="O9" s="406"/>
      <c r="P9" s="406"/>
      <c r="Q9" s="406"/>
      <c r="R9" s="406"/>
      <c r="S9" s="406"/>
      <c r="T9" s="406"/>
      <c r="U9" s="406"/>
      <c r="V9" s="406"/>
      <c r="W9" s="406"/>
      <c r="X9" s="406"/>
      <c r="Y9" s="406"/>
    </row>
    <row r="10" spans="1:27" s="11" customFormat="1" ht="18.75" customHeight="1" x14ac:dyDescent="0.2">
      <c r="E10" s="402" t="s">
        <v>6</v>
      </c>
      <c r="F10" s="402"/>
      <c r="G10" s="402"/>
      <c r="H10" s="402"/>
      <c r="I10" s="402"/>
      <c r="J10" s="402"/>
      <c r="K10" s="402"/>
      <c r="L10" s="402"/>
      <c r="M10" s="402"/>
      <c r="N10" s="402"/>
      <c r="O10" s="402"/>
      <c r="P10" s="402"/>
      <c r="Q10" s="402"/>
      <c r="R10" s="402"/>
      <c r="S10" s="402"/>
      <c r="T10" s="402"/>
      <c r="U10" s="402"/>
      <c r="V10" s="402"/>
      <c r="W10" s="402"/>
      <c r="X10" s="402"/>
      <c r="Y10" s="40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07" t="str">
        <f xml:space="preserve"> '1.Титульный лист'!A12</f>
        <v>L_ 2022_14_Ц_4</v>
      </c>
      <c r="F12" s="407"/>
      <c r="G12" s="407"/>
      <c r="H12" s="407"/>
      <c r="I12" s="407"/>
      <c r="J12" s="407"/>
      <c r="K12" s="407"/>
      <c r="L12" s="407"/>
      <c r="M12" s="407"/>
      <c r="N12" s="407"/>
      <c r="O12" s="407"/>
      <c r="P12" s="407"/>
      <c r="Q12" s="407"/>
      <c r="R12" s="407"/>
      <c r="S12" s="407"/>
      <c r="T12" s="407"/>
      <c r="U12" s="407"/>
      <c r="V12" s="407"/>
      <c r="W12" s="407"/>
      <c r="X12" s="407"/>
      <c r="Y12" s="407"/>
    </row>
    <row r="13" spans="1:27" s="11" customFormat="1" ht="18.75" customHeight="1" x14ac:dyDescent="0.2">
      <c r="E13" s="402" t="s">
        <v>5</v>
      </c>
      <c r="F13" s="402"/>
      <c r="G13" s="402"/>
      <c r="H13" s="402"/>
      <c r="I13" s="402"/>
      <c r="J13" s="402"/>
      <c r="K13" s="402"/>
      <c r="L13" s="402"/>
      <c r="M13" s="402"/>
      <c r="N13" s="402"/>
      <c r="O13" s="402"/>
      <c r="P13" s="402"/>
      <c r="Q13" s="402"/>
      <c r="R13" s="402"/>
      <c r="S13" s="402"/>
      <c r="T13" s="402"/>
      <c r="U13" s="402"/>
      <c r="V13" s="402"/>
      <c r="W13" s="402"/>
      <c r="X13" s="402"/>
      <c r="Y13" s="40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x14ac:dyDescent="0.2">
      <c r="E15" s="406" t="str">
        <f xml:space="preserve"> '1.Титульный лист'!A15</f>
        <v>Строительство ВЛ-10/0,4кВ |от ТП-14 н.п. Кудеевский</v>
      </c>
      <c r="F15" s="406"/>
      <c r="G15" s="406"/>
      <c r="H15" s="406"/>
      <c r="I15" s="406"/>
      <c r="J15" s="406"/>
      <c r="K15" s="406"/>
      <c r="L15" s="406"/>
      <c r="M15" s="406"/>
      <c r="N15" s="406"/>
      <c r="O15" s="406"/>
      <c r="P15" s="406"/>
      <c r="Q15" s="406"/>
      <c r="R15" s="406"/>
      <c r="S15" s="406"/>
      <c r="T15" s="406"/>
      <c r="U15" s="406"/>
      <c r="V15" s="406"/>
      <c r="W15" s="406"/>
      <c r="X15" s="406"/>
      <c r="Y15" s="406"/>
    </row>
    <row r="16" spans="1:27" s="3" customFormat="1" ht="15" customHeight="1" x14ac:dyDescent="0.2">
      <c r="E16" s="402" t="s">
        <v>4</v>
      </c>
      <c r="F16" s="402"/>
      <c r="G16" s="402"/>
      <c r="H16" s="402"/>
      <c r="I16" s="402"/>
      <c r="J16" s="402"/>
      <c r="K16" s="402"/>
      <c r="L16" s="402"/>
      <c r="M16" s="402"/>
      <c r="N16" s="402"/>
      <c r="O16" s="402"/>
      <c r="P16" s="402"/>
      <c r="Q16" s="402"/>
      <c r="R16" s="402"/>
      <c r="S16" s="402"/>
      <c r="T16" s="402"/>
      <c r="U16" s="402"/>
      <c r="V16" s="402"/>
      <c r="W16" s="402"/>
      <c r="X16" s="402"/>
      <c r="Y16" s="40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04"/>
      <c r="F18" s="404"/>
      <c r="G18" s="404"/>
      <c r="H18" s="404"/>
      <c r="I18" s="404"/>
      <c r="J18" s="404"/>
      <c r="K18" s="404"/>
      <c r="L18" s="404"/>
      <c r="M18" s="404"/>
      <c r="N18" s="404"/>
      <c r="O18" s="404"/>
      <c r="P18" s="404"/>
      <c r="Q18" s="404"/>
      <c r="R18" s="404"/>
      <c r="S18" s="404"/>
      <c r="T18" s="404"/>
      <c r="U18" s="404"/>
      <c r="V18" s="404"/>
      <c r="W18" s="404"/>
      <c r="X18" s="404"/>
      <c r="Y18" s="404"/>
    </row>
    <row r="19" spans="1:27" ht="25.5" customHeight="1" x14ac:dyDescent="0.25">
      <c r="A19" s="404" t="s">
        <v>386</v>
      </c>
      <c r="B19" s="404"/>
      <c r="C19" s="404"/>
      <c r="D19" s="404"/>
      <c r="E19" s="404"/>
      <c r="F19" s="404"/>
      <c r="G19" s="404"/>
      <c r="H19" s="404"/>
      <c r="I19" s="404"/>
      <c r="J19" s="404"/>
      <c r="K19" s="404"/>
      <c r="L19" s="404"/>
      <c r="M19" s="404"/>
      <c r="N19" s="404"/>
      <c r="O19" s="404"/>
      <c r="P19" s="404"/>
      <c r="Q19" s="404"/>
      <c r="R19" s="404"/>
      <c r="S19" s="404"/>
      <c r="T19" s="404"/>
      <c r="U19" s="404"/>
      <c r="V19" s="404"/>
      <c r="W19" s="404"/>
      <c r="X19" s="404"/>
      <c r="Y19" s="404"/>
      <c r="Z19" s="404"/>
      <c r="AA19" s="404"/>
    </row>
    <row r="20" spans="1:27" s="53" customFormat="1" ht="21" customHeight="1" x14ac:dyDescent="0.25"/>
    <row r="21" spans="1:27" ht="15.75" customHeight="1" x14ac:dyDescent="0.25">
      <c r="A21" s="432" t="s">
        <v>3</v>
      </c>
      <c r="B21" s="435" t="s">
        <v>392</v>
      </c>
      <c r="C21" s="436"/>
      <c r="D21" s="435" t="s">
        <v>394</v>
      </c>
      <c r="E21" s="436"/>
      <c r="F21" s="429" t="s">
        <v>88</v>
      </c>
      <c r="G21" s="431"/>
      <c r="H21" s="431"/>
      <c r="I21" s="430"/>
      <c r="J21" s="432" t="s">
        <v>395</v>
      </c>
      <c r="K21" s="435" t="s">
        <v>396</v>
      </c>
      <c r="L21" s="436"/>
      <c r="M21" s="435" t="s">
        <v>397</v>
      </c>
      <c r="N21" s="436"/>
      <c r="O21" s="435" t="s">
        <v>385</v>
      </c>
      <c r="P21" s="436"/>
      <c r="Q21" s="435" t="s">
        <v>121</v>
      </c>
      <c r="R21" s="436"/>
      <c r="S21" s="432" t="s">
        <v>120</v>
      </c>
      <c r="T21" s="432" t="s">
        <v>398</v>
      </c>
      <c r="U21" s="432" t="s">
        <v>393</v>
      </c>
      <c r="V21" s="435" t="s">
        <v>119</v>
      </c>
      <c r="W21" s="436"/>
      <c r="X21" s="429" t="s">
        <v>111</v>
      </c>
      <c r="Y21" s="431"/>
      <c r="Z21" s="429" t="s">
        <v>110</v>
      </c>
      <c r="AA21" s="431"/>
    </row>
    <row r="22" spans="1:27" ht="216" customHeight="1" x14ac:dyDescent="0.25">
      <c r="A22" s="433"/>
      <c r="B22" s="437"/>
      <c r="C22" s="438"/>
      <c r="D22" s="437"/>
      <c r="E22" s="438"/>
      <c r="F22" s="429" t="s">
        <v>118</v>
      </c>
      <c r="G22" s="430"/>
      <c r="H22" s="429" t="s">
        <v>117</v>
      </c>
      <c r="I22" s="430"/>
      <c r="J22" s="434"/>
      <c r="K22" s="437"/>
      <c r="L22" s="438"/>
      <c r="M22" s="437"/>
      <c r="N22" s="438"/>
      <c r="O22" s="437"/>
      <c r="P22" s="438"/>
      <c r="Q22" s="437"/>
      <c r="R22" s="438"/>
      <c r="S22" s="434"/>
      <c r="T22" s="434"/>
      <c r="U22" s="434"/>
      <c r="V22" s="437"/>
      <c r="W22" s="438"/>
      <c r="X22" s="103" t="s">
        <v>109</v>
      </c>
      <c r="Y22" s="103" t="s">
        <v>383</v>
      </c>
      <c r="Z22" s="103" t="s">
        <v>108</v>
      </c>
      <c r="AA22" s="103" t="s">
        <v>107</v>
      </c>
    </row>
    <row r="23" spans="1:27" ht="60" customHeight="1" x14ac:dyDescent="0.25">
      <c r="A23" s="434"/>
      <c r="B23" s="153" t="s">
        <v>105</v>
      </c>
      <c r="C23" s="153" t="s">
        <v>106</v>
      </c>
      <c r="D23" s="104" t="s">
        <v>105</v>
      </c>
      <c r="E23" s="104" t="s">
        <v>106</v>
      </c>
      <c r="F23" s="104" t="s">
        <v>105</v>
      </c>
      <c r="G23" s="104" t="s">
        <v>106</v>
      </c>
      <c r="H23" s="104" t="s">
        <v>105</v>
      </c>
      <c r="I23" s="104" t="s">
        <v>106</v>
      </c>
      <c r="J23" s="104" t="s">
        <v>105</v>
      </c>
      <c r="K23" s="104" t="s">
        <v>105</v>
      </c>
      <c r="L23" s="104" t="s">
        <v>106</v>
      </c>
      <c r="M23" s="104" t="s">
        <v>105</v>
      </c>
      <c r="N23" s="104" t="s">
        <v>106</v>
      </c>
      <c r="O23" s="104" t="s">
        <v>105</v>
      </c>
      <c r="P23" s="104" t="s">
        <v>106</v>
      </c>
      <c r="Q23" s="104" t="s">
        <v>105</v>
      </c>
      <c r="R23" s="104" t="s">
        <v>106</v>
      </c>
      <c r="S23" s="104" t="s">
        <v>105</v>
      </c>
      <c r="T23" s="104" t="s">
        <v>105</v>
      </c>
      <c r="U23" s="104" t="s">
        <v>105</v>
      </c>
      <c r="V23" s="104" t="s">
        <v>105</v>
      </c>
      <c r="W23" s="104" t="s">
        <v>106</v>
      </c>
      <c r="X23" s="104" t="s">
        <v>105</v>
      </c>
      <c r="Y23" s="104" t="s">
        <v>105</v>
      </c>
      <c r="Z23" s="103" t="s">
        <v>105</v>
      </c>
      <c r="AA23" s="103" t="s">
        <v>105</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53" customFormat="1" ht="69.75" customHeight="1" x14ac:dyDescent="0.25">
      <c r="A25" s="223">
        <v>2</v>
      </c>
      <c r="B25" s="223" t="s">
        <v>980</v>
      </c>
      <c r="C25" s="103" t="s">
        <v>981</v>
      </c>
      <c r="D25" s="223" t="s">
        <v>270</v>
      </c>
      <c r="E25" s="103" t="s">
        <v>981</v>
      </c>
      <c r="F25" s="223" t="s">
        <v>270</v>
      </c>
      <c r="G25" s="223">
        <v>10</v>
      </c>
      <c r="H25" s="223" t="s">
        <v>270</v>
      </c>
      <c r="I25" s="223">
        <v>10</v>
      </c>
      <c r="J25" s="223" t="s">
        <v>270</v>
      </c>
      <c r="K25" s="223" t="s">
        <v>980</v>
      </c>
      <c r="L25" s="103" t="s">
        <v>440</v>
      </c>
      <c r="M25" s="223" t="s">
        <v>980</v>
      </c>
      <c r="N25" s="223" t="s">
        <v>451</v>
      </c>
      <c r="O25" s="223" t="s">
        <v>980</v>
      </c>
      <c r="P25" s="223" t="s">
        <v>450</v>
      </c>
      <c r="Q25" s="223" t="s">
        <v>980</v>
      </c>
      <c r="R25" s="223">
        <v>0.48199999999999998</v>
      </c>
      <c r="S25" s="211" t="s">
        <v>270</v>
      </c>
      <c r="T25" s="211" t="s">
        <v>270</v>
      </c>
      <c r="U25" s="211" t="s">
        <v>270</v>
      </c>
      <c r="V25" s="223" t="s">
        <v>270</v>
      </c>
      <c r="W25" s="211" t="s">
        <v>441</v>
      </c>
      <c r="X25" s="211" t="s">
        <v>270</v>
      </c>
      <c r="Y25" s="211" t="s">
        <v>270</v>
      </c>
      <c r="Z25" s="211" t="s">
        <v>270</v>
      </c>
      <c r="AA25" s="211" t="s">
        <v>270</v>
      </c>
    </row>
    <row r="26" spans="1:27" ht="62.25" customHeight="1" x14ac:dyDescent="0.25">
      <c r="A26" s="223">
        <v>3</v>
      </c>
      <c r="B26" s="103" t="s">
        <v>978</v>
      </c>
      <c r="C26" s="103" t="s">
        <v>979</v>
      </c>
      <c r="D26" s="103" t="s">
        <v>978</v>
      </c>
      <c r="E26" s="103" t="s">
        <v>979</v>
      </c>
      <c r="F26" s="223" t="s">
        <v>270</v>
      </c>
      <c r="G26" s="223">
        <v>0.4</v>
      </c>
      <c r="H26" s="223" t="s">
        <v>270</v>
      </c>
      <c r="I26" s="223">
        <v>0.4</v>
      </c>
      <c r="J26" s="223" t="s">
        <v>270</v>
      </c>
      <c r="K26" s="223" t="s">
        <v>270</v>
      </c>
      <c r="L26" s="103" t="s">
        <v>440</v>
      </c>
      <c r="M26" s="223" t="s">
        <v>270</v>
      </c>
      <c r="N26" s="223" t="s">
        <v>463</v>
      </c>
      <c r="O26" s="223" t="s">
        <v>270</v>
      </c>
      <c r="P26" s="223" t="s">
        <v>464</v>
      </c>
      <c r="Q26" s="223" t="s">
        <v>270</v>
      </c>
      <c r="R26" s="223">
        <v>0.68400000000000005</v>
      </c>
      <c r="S26" s="211" t="s">
        <v>270</v>
      </c>
      <c r="T26" s="211" t="s">
        <v>270</v>
      </c>
      <c r="U26" s="211" t="s">
        <v>270</v>
      </c>
      <c r="V26" s="223" t="s">
        <v>270</v>
      </c>
      <c r="W26" s="211" t="s">
        <v>441</v>
      </c>
      <c r="X26" s="211" t="s">
        <v>270</v>
      </c>
      <c r="Y26" s="211" t="s">
        <v>270</v>
      </c>
      <c r="Z26" s="211" t="s">
        <v>270</v>
      </c>
      <c r="AA26" s="211" t="s">
        <v>270</v>
      </c>
    </row>
    <row r="27" spans="1:27" s="51" customFormat="1" ht="12.75" x14ac:dyDescent="0.2">
      <c r="A27" s="52"/>
      <c r="B27" s="52"/>
      <c r="C27" s="52"/>
      <c r="E27" s="52"/>
      <c r="X27" s="105"/>
      <c r="Y27" s="105"/>
      <c r="Z27" s="105"/>
      <c r="AA27" s="105"/>
    </row>
    <row r="28" spans="1:27" s="51" customFormat="1" ht="12.75" x14ac:dyDescent="0.2">
      <c r="A28" s="52"/>
      <c r="B28" s="52"/>
      <c r="C28" s="52"/>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92D050"/>
    <pageSetUpPr fitToPage="1"/>
  </sheetPr>
  <dimension ref="A1:AC382"/>
  <sheetViews>
    <sheetView view="pageBreakPreview" topLeftCell="A16" zoomScale="70" zoomScaleSheetLayoutView="70" workbookViewId="0">
      <selection activeCell="C36" sqref="C36"/>
    </sheetView>
  </sheetViews>
  <sheetFormatPr defaultColWidth="9.140625" defaultRowHeight="15" x14ac:dyDescent="0.25"/>
  <cols>
    <col min="1" max="1" width="6.140625" style="1" customWidth="1"/>
    <col min="2" max="2" width="53.5703125" style="1" customWidth="1"/>
    <col min="3" max="3" width="126.8554687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7"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01" t="str">
        <f>'1.Титульный лист'!A5</f>
        <v>Год раскрытия информации:  2022 год</v>
      </c>
      <c r="B5" s="401"/>
      <c r="C5" s="401"/>
      <c r="D5" s="159"/>
      <c r="E5" s="159"/>
      <c r="F5" s="159"/>
      <c r="G5" s="159"/>
      <c r="H5" s="159"/>
      <c r="I5" s="159"/>
      <c r="J5" s="159"/>
      <c r="K5" s="159"/>
      <c r="L5" s="159"/>
      <c r="M5" s="159"/>
      <c r="N5" s="159"/>
      <c r="O5" s="159"/>
      <c r="P5" s="159"/>
      <c r="Q5" s="159"/>
      <c r="R5" s="159"/>
      <c r="S5" s="159"/>
      <c r="T5" s="159"/>
      <c r="U5" s="159"/>
      <c r="V5" s="159"/>
      <c r="W5" s="159"/>
      <c r="X5" s="159"/>
      <c r="Y5" s="159"/>
      <c r="Z5" s="159"/>
      <c r="AA5" s="159"/>
      <c r="AB5" s="159"/>
      <c r="AC5" s="159"/>
    </row>
    <row r="6" spans="1:29" s="11" customFormat="1" ht="18.75" x14ac:dyDescent="0.3">
      <c r="A6" s="16"/>
      <c r="E6" s="15"/>
      <c r="F6" s="15"/>
      <c r="G6" s="14"/>
    </row>
    <row r="7" spans="1:29" s="11" customFormat="1" ht="18.75" x14ac:dyDescent="0.2">
      <c r="A7" s="405" t="s">
        <v>7</v>
      </c>
      <c r="B7" s="405"/>
      <c r="C7" s="405"/>
      <c r="D7" s="12"/>
      <c r="E7" s="12"/>
      <c r="F7" s="12"/>
      <c r="G7" s="12"/>
      <c r="H7" s="12"/>
      <c r="I7" s="12"/>
      <c r="J7" s="12"/>
      <c r="K7" s="12"/>
      <c r="L7" s="12"/>
      <c r="M7" s="12"/>
      <c r="N7" s="12"/>
      <c r="O7" s="12"/>
      <c r="P7" s="12"/>
      <c r="Q7" s="12"/>
      <c r="R7" s="12"/>
      <c r="S7" s="12"/>
      <c r="T7" s="12"/>
      <c r="U7" s="12"/>
    </row>
    <row r="8" spans="1:29" s="11" customFormat="1" ht="18.75" x14ac:dyDescent="0.2">
      <c r="A8" s="405"/>
      <c r="B8" s="405"/>
      <c r="C8" s="405"/>
      <c r="D8" s="13"/>
      <c r="E8" s="13"/>
      <c r="F8" s="13"/>
      <c r="G8" s="13"/>
      <c r="H8" s="12"/>
      <c r="I8" s="12"/>
      <c r="J8" s="12"/>
      <c r="K8" s="12"/>
      <c r="L8" s="12"/>
      <c r="M8" s="12"/>
      <c r="N8" s="12"/>
      <c r="O8" s="12"/>
      <c r="P8" s="12"/>
      <c r="Q8" s="12"/>
      <c r="R8" s="12"/>
      <c r="S8" s="12"/>
      <c r="T8" s="12"/>
      <c r="U8" s="12"/>
    </row>
    <row r="9" spans="1:29" s="11" customFormat="1" ht="18.75" x14ac:dyDescent="0.2">
      <c r="A9" s="406" t="s">
        <v>442</v>
      </c>
      <c r="B9" s="406"/>
      <c r="C9" s="406"/>
      <c r="D9" s="7"/>
      <c r="E9" s="7"/>
      <c r="F9" s="7"/>
      <c r="G9" s="7"/>
      <c r="H9" s="12"/>
      <c r="I9" s="12"/>
      <c r="J9" s="12"/>
      <c r="K9" s="12"/>
      <c r="L9" s="12"/>
      <c r="M9" s="12"/>
      <c r="N9" s="12"/>
      <c r="O9" s="12"/>
      <c r="P9" s="12"/>
      <c r="Q9" s="12"/>
      <c r="R9" s="12"/>
      <c r="S9" s="12"/>
      <c r="T9" s="12"/>
      <c r="U9" s="12"/>
    </row>
    <row r="10" spans="1:29" s="11" customFormat="1" ht="18.75" x14ac:dyDescent="0.2">
      <c r="A10" s="402" t="s">
        <v>6</v>
      </c>
      <c r="B10" s="402"/>
      <c r="C10" s="402"/>
      <c r="D10" s="5"/>
      <c r="E10" s="5"/>
      <c r="F10" s="5"/>
      <c r="G10" s="5"/>
      <c r="H10" s="12"/>
      <c r="I10" s="12"/>
      <c r="J10" s="12"/>
      <c r="K10" s="12"/>
      <c r="L10" s="12"/>
      <c r="M10" s="12"/>
      <c r="N10" s="12"/>
      <c r="O10" s="12"/>
      <c r="P10" s="12"/>
      <c r="Q10" s="12"/>
      <c r="R10" s="12"/>
      <c r="S10" s="12"/>
      <c r="T10" s="12"/>
      <c r="U10" s="12"/>
    </row>
    <row r="11" spans="1:29" s="11" customFormat="1" ht="18.75" x14ac:dyDescent="0.2">
      <c r="A11" s="405"/>
      <c r="B11" s="405"/>
      <c r="C11" s="405"/>
      <c r="D11" s="13"/>
      <c r="E11" s="13"/>
      <c r="F11" s="13"/>
      <c r="G11" s="13"/>
      <c r="H11" s="12"/>
      <c r="I11" s="12"/>
      <c r="J11" s="12"/>
      <c r="K11" s="12"/>
      <c r="L11" s="12"/>
      <c r="M11" s="12"/>
      <c r="N11" s="12"/>
      <c r="O11" s="12"/>
      <c r="P11" s="12"/>
      <c r="Q11" s="12"/>
      <c r="R11" s="12"/>
      <c r="S11" s="12"/>
      <c r="T11" s="12"/>
      <c r="U11" s="12"/>
    </row>
    <row r="12" spans="1:29" s="11" customFormat="1" ht="18.75" x14ac:dyDescent="0.2">
      <c r="A12" s="407" t="str">
        <f xml:space="preserve"> '1.Титульный лист'!A12</f>
        <v>L_ 2022_14_Ц_4</v>
      </c>
      <c r="B12" s="407"/>
      <c r="C12" s="407"/>
      <c r="D12" s="7"/>
      <c r="E12" s="7"/>
      <c r="F12" s="7"/>
      <c r="G12" s="7"/>
      <c r="H12" s="12"/>
      <c r="I12" s="12"/>
      <c r="J12" s="12"/>
      <c r="K12" s="12"/>
      <c r="L12" s="12"/>
      <c r="M12" s="12"/>
      <c r="N12" s="12"/>
      <c r="O12" s="12"/>
      <c r="P12" s="12"/>
      <c r="Q12" s="12"/>
      <c r="R12" s="12"/>
      <c r="S12" s="12"/>
      <c r="T12" s="12"/>
      <c r="U12" s="12"/>
    </row>
    <row r="13" spans="1:29" s="11" customFormat="1" ht="18.75" x14ac:dyDescent="0.2">
      <c r="A13" s="402" t="s">
        <v>5</v>
      </c>
      <c r="B13" s="402"/>
      <c r="C13" s="40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3"/>
      <c r="B14" s="413"/>
      <c r="C14" s="413"/>
      <c r="D14" s="9"/>
      <c r="E14" s="9"/>
      <c r="F14" s="9"/>
      <c r="G14" s="9"/>
      <c r="H14" s="9"/>
      <c r="I14" s="9"/>
      <c r="J14" s="9"/>
      <c r="K14" s="9"/>
      <c r="L14" s="9"/>
      <c r="M14" s="9"/>
      <c r="N14" s="9"/>
      <c r="O14" s="9"/>
      <c r="P14" s="9"/>
      <c r="Q14" s="9"/>
      <c r="R14" s="9"/>
      <c r="S14" s="9"/>
      <c r="T14" s="9"/>
      <c r="U14" s="9"/>
    </row>
    <row r="15" spans="1:29" s="3" customFormat="1" ht="42.75" customHeight="1" x14ac:dyDescent="0.2">
      <c r="A15" s="408" t="str">
        <f xml:space="preserve"> '1.Титульный лист'!A15</f>
        <v>Строительство ВЛ-10/0,4кВ |от ТП-14 н.п. Кудеевский</v>
      </c>
      <c r="B15" s="408"/>
      <c r="C15" s="408"/>
      <c r="D15" s="7"/>
      <c r="E15" s="7"/>
      <c r="F15" s="7"/>
      <c r="G15" s="7"/>
      <c r="H15" s="7"/>
      <c r="I15" s="7"/>
      <c r="J15" s="7"/>
      <c r="K15" s="7"/>
      <c r="L15" s="7"/>
      <c r="M15" s="7"/>
      <c r="N15" s="7"/>
      <c r="O15" s="7"/>
      <c r="P15" s="7"/>
      <c r="Q15" s="7"/>
      <c r="R15" s="7"/>
      <c r="S15" s="7"/>
      <c r="T15" s="7"/>
      <c r="U15" s="7"/>
    </row>
    <row r="16" spans="1:29" s="3" customFormat="1" ht="15" customHeight="1" x14ac:dyDescent="0.2">
      <c r="A16" s="402" t="s">
        <v>4</v>
      </c>
      <c r="B16" s="402"/>
      <c r="C16" s="402"/>
      <c r="D16" s="5"/>
      <c r="E16" s="5"/>
      <c r="F16" s="5"/>
      <c r="G16" s="5"/>
      <c r="H16" s="5"/>
      <c r="I16" s="5"/>
      <c r="J16" s="5"/>
      <c r="K16" s="5"/>
      <c r="L16" s="5"/>
      <c r="M16" s="5"/>
      <c r="N16" s="5"/>
      <c r="O16" s="5"/>
      <c r="P16" s="5"/>
      <c r="Q16" s="5"/>
      <c r="R16" s="5"/>
      <c r="S16" s="5"/>
      <c r="T16" s="5"/>
      <c r="U16" s="5"/>
    </row>
    <row r="17" spans="1:21" s="3" customFormat="1" ht="15" customHeight="1" x14ac:dyDescent="0.2">
      <c r="A17" s="414"/>
      <c r="B17" s="414"/>
      <c r="C17" s="414"/>
      <c r="D17" s="4"/>
      <c r="E17" s="4"/>
      <c r="F17" s="4"/>
      <c r="G17" s="4"/>
      <c r="H17" s="4"/>
      <c r="I17" s="4"/>
      <c r="J17" s="4"/>
      <c r="K17" s="4"/>
      <c r="L17" s="4"/>
      <c r="M17" s="4"/>
      <c r="N17" s="4"/>
      <c r="O17" s="4"/>
      <c r="P17" s="4"/>
      <c r="Q17" s="4"/>
      <c r="R17" s="4"/>
    </row>
    <row r="18" spans="1:21" s="3" customFormat="1" ht="27.75" customHeight="1" x14ac:dyDescent="0.2">
      <c r="A18" s="403" t="s">
        <v>378</v>
      </c>
      <c r="B18" s="403"/>
      <c r="C18" s="403"/>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6" t="s">
        <v>64</v>
      </c>
      <c r="C20" s="35"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47.25" customHeight="1" x14ac:dyDescent="0.2">
      <c r="A22" s="23" t="s">
        <v>62</v>
      </c>
      <c r="B22" s="29" t="s">
        <v>390</v>
      </c>
      <c r="C22" s="208" t="s">
        <v>436</v>
      </c>
      <c r="D22" s="28"/>
      <c r="E22" s="28"/>
      <c r="F22" s="27"/>
      <c r="G22" s="27"/>
      <c r="H22" s="27"/>
      <c r="I22" s="27"/>
      <c r="J22" s="27"/>
      <c r="K22" s="27"/>
      <c r="L22" s="27"/>
      <c r="M22" s="27"/>
      <c r="N22" s="27"/>
      <c r="O22" s="27"/>
      <c r="P22" s="27"/>
      <c r="Q22" s="26"/>
      <c r="R22" s="26"/>
      <c r="S22" s="26"/>
      <c r="T22" s="26"/>
      <c r="U22" s="26"/>
    </row>
    <row r="23" spans="1:21" ht="45.75" customHeight="1" x14ac:dyDescent="0.25">
      <c r="A23" s="23" t="s">
        <v>61</v>
      </c>
      <c r="B23" s="25" t="s">
        <v>58</v>
      </c>
      <c r="C23" s="209" t="s">
        <v>433</v>
      </c>
      <c r="D23" s="22"/>
      <c r="E23" s="22"/>
      <c r="F23" s="22"/>
      <c r="G23" s="22"/>
      <c r="H23" s="22"/>
      <c r="I23" s="22"/>
      <c r="J23" s="22"/>
      <c r="K23" s="22"/>
      <c r="L23" s="22"/>
      <c r="M23" s="22"/>
      <c r="N23" s="22"/>
      <c r="O23" s="22"/>
      <c r="P23" s="22"/>
      <c r="Q23" s="22"/>
      <c r="R23" s="22"/>
      <c r="S23" s="22"/>
      <c r="T23" s="22"/>
      <c r="U23" s="22"/>
    </row>
    <row r="24" spans="1:21" ht="63" customHeight="1" x14ac:dyDescent="0.25">
      <c r="A24" s="23" t="s">
        <v>60</v>
      </c>
      <c r="B24" s="25" t="s">
        <v>410</v>
      </c>
      <c r="C24" s="190" t="s">
        <v>465</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191" t="s">
        <v>411</v>
      </c>
      <c r="C25" s="212">
        <f xml:space="preserve"> '1.Титульный лист'!C47</f>
        <v>2.4988872</v>
      </c>
      <c r="D25" s="22"/>
      <c r="E25" s="22"/>
      <c r="F25" s="22"/>
      <c r="G25" s="22"/>
      <c r="H25" s="22"/>
      <c r="I25" s="22"/>
      <c r="J25" s="22"/>
      <c r="K25" s="22"/>
      <c r="L25" s="22"/>
      <c r="M25" s="22"/>
      <c r="N25" s="22"/>
      <c r="O25" s="22"/>
      <c r="P25" s="22"/>
      <c r="Q25" s="22"/>
      <c r="R25" s="22"/>
      <c r="S25" s="22"/>
      <c r="T25" s="22"/>
      <c r="U25" s="22"/>
    </row>
    <row r="26" spans="1:21" ht="135" customHeight="1" x14ac:dyDescent="0.25">
      <c r="A26" s="23" t="s">
        <v>57</v>
      </c>
      <c r="B26" s="25" t="s">
        <v>221</v>
      </c>
      <c r="C26" s="165" t="s">
        <v>456</v>
      </c>
      <c r="D26" s="22"/>
      <c r="E26" s="22"/>
      <c r="F26" s="22"/>
      <c r="G26" s="22"/>
      <c r="H26" s="22"/>
      <c r="I26" s="22"/>
      <c r="J26" s="22"/>
      <c r="K26" s="22"/>
      <c r="L26" s="22"/>
      <c r="M26" s="22"/>
      <c r="N26" s="22"/>
      <c r="O26" s="22"/>
      <c r="P26" s="22"/>
      <c r="Q26" s="22"/>
      <c r="R26" s="22"/>
      <c r="S26" s="22"/>
      <c r="T26" s="22"/>
      <c r="U26" s="22"/>
    </row>
    <row r="27" spans="1:21" ht="42.75" customHeight="1" x14ac:dyDescent="0.25">
      <c r="A27" s="23" t="s">
        <v>56</v>
      </c>
      <c r="B27" s="25" t="s">
        <v>391</v>
      </c>
      <c r="C27" s="24" t="s">
        <v>437</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24" t="s">
        <v>434</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24" t="s">
        <v>434</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24" t="s">
        <v>982</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92D050"/>
    <pageSetUpPr fitToPage="1"/>
  </sheetPr>
  <dimension ref="A1:AB33"/>
  <sheetViews>
    <sheetView view="pageBreakPreview" topLeftCell="A7" zoomScale="91" zoomScaleNormal="80" zoomScaleSheetLayoutView="91" workbookViewId="0">
      <selection activeCell="A27" sqref="A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4" t="s">
        <v>8</v>
      </c>
    </row>
    <row r="3" spans="1:28" ht="18.75" x14ac:dyDescent="0.3">
      <c r="Z3" s="14" t="s">
        <v>65</v>
      </c>
    </row>
    <row r="4" spans="1:28" ht="18.75" customHeight="1" x14ac:dyDescent="0.25">
      <c r="A4" s="401" t="str">
        <f>'1.Титульный лист'!A5</f>
        <v>Год раскрытия информации:  2022 год</v>
      </c>
      <c r="B4" s="401"/>
      <c r="C4" s="401"/>
      <c r="D4" s="401"/>
      <c r="E4" s="401"/>
      <c r="F4" s="401"/>
      <c r="G4" s="401"/>
      <c r="H4" s="401"/>
      <c r="I4" s="401"/>
      <c r="J4" s="401"/>
      <c r="K4" s="401"/>
      <c r="L4" s="401"/>
      <c r="M4" s="401"/>
      <c r="N4" s="401"/>
      <c r="O4" s="401"/>
      <c r="P4" s="401"/>
      <c r="Q4" s="401"/>
      <c r="R4" s="401"/>
      <c r="S4" s="401"/>
      <c r="T4" s="401"/>
      <c r="U4" s="401"/>
      <c r="V4" s="401"/>
      <c r="W4" s="401"/>
      <c r="X4" s="401"/>
      <c r="Y4" s="401"/>
      <c r="Z4" s="401"/>
    </row>
    <row r="6" spans="1:28" ht="18.75" x14ac:dyDescent="0.25">
      <c r="A6" s="405" t="s">
        <v>7</v>
      </c>
      <c r="B6" s="405"/>
      <c r="C6" s="405"/>
      <c r="D6" s="405"/>
      <c r="E6" s="405"/>
      <c r="F6" s="405"/>
      <c r="G6" s="405"/>
      <c r="H6" s="405"/>
      <c r="I6" s="405"/>
      <c r="J6" s="405"/>
      <c r="K6" s="405"/>
      <c r="L6" s="405"/>
      <c r="M6" s="405"/>
      <c r="N6" s="405"/>
      <c r="O6" s="405"/>
      <c r="P6" s="405"/>
      <c r="Q6" s="405"/>
      <c r="R6" s="405"/>
      <c r="S6" s="405"/>
      <c r="T6" s="405"/>
      <c r="U6" s="405"/>
      <c r="V6" s="405"/>
      <c r="W6" s="405"/>
      <c r="X6" s="405"/>
      <c r="Y6" s="405"/>
      <c r="Z6" s="405"/>
      <c r="AA6" s="150"/>
      <c r="AB6" s="150"/>
    </row>
    <row r="7" spans="1:28" ht="18.75" x14ac:dyDescent="0.25">
      <c r="A7" s="405"/>
      <c r="B7" s="405"/>
      <c r="C7" s="405"/>
      <c r="D7" s="405"/>
      <c r="E7" s="405"/>
      <c r="F7" s="405"/>
      <c r="G7" s="405"/>
      <c r="H7" s="405"/>
      <c r="I7" s="405"/>
      <c r="J7" s="405"/>
      <c r="K7" s="405"/>
      <c r="L7" s="405"/>
      <c r="M7" s="405"/>
      <c r="N7" s="405"/>
      <c r="O7" s="405"/>
      <c r="P7" s="405"/>
      <c r="Q7" s="405"/>
      <c r="R7" s="405"/>
      <c r="S7" s="405"/>
      <c r="T7" s="405"/>
      <c r="U7" s="405"/>
      <c r="V7" s="405"/>
      <c r="W7" s="405"/>
      <c r="X7" s="405"/>
      <c r="Y7" s="405"/>
      <c r="Z7" s="405"/>
      <c r="AA7" s="150"/>
      <c r="AB7" s="150"/>
    </row>
    <row r="8" spans="1:28" ht="15.75" x14ac:dyDescent="0.25">
      <c r="A8" s="406" t="s">
        <v>442</v>
      </c>
      <c r="B8" s="406"/>
      <c r="C8" s="406"/>
      <c r="D8" s="406"/>
      <c r="E8" s="406"/>
      <c r="F8" s="406"/>
      <c r="G8" s="406"/>
      <c r="H8" s="406"/>
      <c r="I8" s="406"/>
      <c r="J8" s="406"/>
      <c r="K8" s="406"/>
      <c r="L8" s="406"/>
      <c r="M8" s="406"/>
      <c r="N8" s="406"/>
      <c r="O8" s="406"/>
      <c r="P8" s="406"/>
      <c r="Q8" s="406"/>
      <c r="R8" s="406"/>
      <c r="S8" s="406"/>
      <c r="T8" s="406"/>
      <c r="U8" s="406"/>
      <c r="V8" s="406"/>
      <c r="W8" s="406"/>
      <c r="X8" s="406"/>
      <c r="Y8" s="406"/>
      <c r="Z8" s="406"/>
      <c r="AA8" s="151"/>
      <c r="AB8" s="151"/>
    </row>
    <row r="9" spans="1:28" ht="15.75" x14ac:dyDescent="0.25">
      <c r="A9" s="402" t="s">
        <v>6</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152"/>
      <c r="AB9" s="152"/>
    </row>
    <row r="10" spans="1:28" ht="18.75" x14ac:dyDescent="0.25">
      <c r="A10" s="405"/>
      <c r="B10" s="405"/>
      <c r="C10" s="405"/>
      <c r="D10" s="405"/>
      <c r="E10" s="405"/>
      <c r="F10" s="405"/>
      <c r="G10" s="405"/>
      <c r="H10" s="405"/>
      <c r="I10" s="405"/>
      <c r="J10" s="405"/>
      <c r="K10" s="405"/>
      <c r="L10" s="405"/>
      <c r="M10" s="405"/>
      <c r="N10" s="405"/>
      <c r="O10" s="405"/>
      <c r="P10" s="405"/>
      <c r="Q10" s="405"/>
      <c r="R10" s="405"/>
      <c r="S10" s="405"/>
      <c r="T10" s="405"/>
      <c r="U10" s="405"/>
      <c r="V10" s="405"/>
      <c r="W10" s="405"/>
      <c r="X10" s="405"/>
      <c r="Y10" s="405"/>
      <c r="Z10" s="405"/>
      <c r="AA10" s="150"/>
      <c r="AB10" s="150"/>
    </row>
    <row r="11" spans="1:28" ht="15.75" x14ac:dyDescent="0.25">
      <c r="A11" s="407" t="str">
        <f xml:space="preserve"> '1.Титульный лист'!A12</f>
        <v>L_ 2022_14_Ц_4</v>
      </c>
      <c r="B11" s="407"/>
      <c r="C11" s="407"/>
      <c r="D11" s="407"/>
      <c r="E11" s="407"/>
      <c r="F11" s="407"/>
      <c r="G11" s="407"/>
      <c r="H11" s="407"/>
      <c r="I11" s="407"/>
      <c r="J11" s="407"/>
      <c r="K11" s="407"/>
      <c r="L11" s="407"/>
      <c r="M11" s="407"/>
      <c r="N11" s="407"/>
      <c r="O11" s="407"/>
      <c r="P11" s="407"/>
      <c r="Q11" s="407"/>
      <c r="R11" s="407"/>
      <c r="S11" s="407"/>
      <c r="T11" s="407"/>
      <c r="U11" s="407"/>
      <c r="V11" s="407"/>
      <c r="W11" s="407"/>
      <c r="X11" s="407"/>
      <c r="Y11" s="407"/>
      <c r="Z11" s="407"/>
      <c r="AA11" s="151"/>
      <c r="AB11" s="151"/>
    </row>
    <row r="12" spans="1:28" ht="15.75" x14ac:dyDescent="0.25">
      <c r="A12" s="402" t="s">
        <v>5</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152"/>
      <c r="AB12" s="152"/>
    </row>
    <row r="13" spans="1:28" ht="18.75" x14ac:dyDescent="0.25">
      <c r="A13" s="413"/>
      <c r="B13" s="413"/>
      <c r="C13" s="413"/>
      <c r="D13" s="413"/>
      <c r="E13" s="413"/>
      <c r="F13" s="413"/>
      <c r="G13" s="413"/>
      <c r="H13" s="413"/>
      <c r="I13" s="413"/>
      <c r="J13" s="413"/>
      <c r="K13" s="413"/>
      <c r="L13" s="413"/>
      <c r="M13" s="413"/>
      <c r="N13" s="413"/>
      <c r="O13" s="413"/>
      <c r="P13" s="413"/>
      <c r="Q13" s="413"/>
      <c r="R13" s="413"/>
      <c r="S13" s="413"/>
      <c r="T13" s="413"/>
      <c r="U13" s="413"/>
      <c r="V13" s="413"/>
      <c r="W13" s="413"/>
      <c r="X13" s="413"/>
      <c r="Y13" s="413"/>
      <c r="Z13" s="413"/>
      <c r="AA13" s="10"/>
      <c r="AB13" s="10"/>
    </row>
    <row r="14" spans="1:28" ht="15.75" x14ac:dyDescent="0.25">
      <c r="A14" s="406" t="str">
        <f xml:space="preserve"> '1.Титульный лист'!A15</f>
        <v>Строительство ВЛ-10/0,4кВ |от ТП-14 н.п. Кудеевский</v>
      </c>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151"/>
      <c r="AB14" s="151"/>
    </row>
    <row r="15" spans="1:28" ht="15.75" x14ac:dyDescent="0.25">
      <c r="A15" s="402" t="s">
        <v>4</v>
      </c>
      <c r="B15" s="402"/>
      <c r="C15" s="402"/>
      <c r="D15" s="402"/>
      <c r="E15" s="402"/>
      <c r="F15" s="402"/>
      <c r="G15" s="402"/>
      <c r="H15" s="402"/>
      <c r="I15" s="402"/>
      <c r="J15" s="402"/>
      <c r="K15" s="402"/>
      <c r="L15" s="402"/>
      <c r="M15" s="402"/>
      <c r="N15" s="402"/>
      <c r="O15" s="402"/>
      <c r="P15" s="402"/>
      <c r="Q15" s="402"/>
      <c r="R15" s="402"/>
      <c r="S15" s="402"/>
      <c r="T15" s="402"/>
      <c r="U15" s="402"/>
      <c r="V15" s="402"/>
      <c r="W15" s="402"/>
      <c r="X15" s="402"/>
      <c r="Y15" s="402"/>
      <c r="Z15" s="402"/>
      <c r="AA15" s="152"/>
      <c r="AB15" s="152"/>
    </row>
    <row r="16" spans="1:28" x14ac:dyDescent="0.25">
      <c r="A16" s="445"/>
      <c r="B16" s="445"/>
      <c r="C16" s="445"/>
      <c r="D16" s="445"/>
      <c r="E16" s="445"/>
      <c r="F16" s="445"/>
      <c r="G16" s="445"/>
      <c r="H16" s="445"/>
      <c r="I16" s="445"/>
      <c r="J16" s="445"/>
      <c r="K16" s="445"/>
      <c r="L16" s="445"/>
      <c r="M16" s="445"/>
      <c r="N16" s="445"/>
      <c r="O16" s="445"/>
      <c r="P16" s="445"/>
      <c r="Q16" s="445"/>
      <c r="R16" s="445"/>
      <c r="S16" s="445"/>
      <c r="T16" s="445"/>
      <c r="U16" s="445"/>
      <c r="V16" s="445"/>
      <c r="W16" s="445"/>
      <c r="X16" s="445"/>
      <c r="Y16" s="445"/>
      <c r="Z16" s="445"/>
      <c r="AA16" s="160"/>
      <c r="AB16" s="160"/>
    </row>
    <row r="17" spans="1:28" x14ac:dyDescent="0.25">
      <c r="A17" s="445"/>
      <c r="B17" s="445"/>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160"/>
      <c r="AB17" s="160"/>
    </row>
    <row r="18" spans="1:28" x14ac:dyDescent="0.25">
      <c r="A18" s="445"/>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160"/>
      <c r="AB18" s="160"/>
    </row>
    <row r="19" spans="1:28" x14ac:dyDescent="0.25">
      <c r="A19" s="445"/>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160"/>
      <c r="AB19" s="160"/>
    </row>
    <row r="20" spans="1:28" x14ac:dyDescent="0.25">
      <c r="A20" s="439"/>
      <c r="B20" s="439"/>
      <c r="C20" s="439"/>
      <c r="D20" s="439"/>
      <c r="E20" s="439"/>
      <c r="F20" s="439"/>
      <c r="G20" s="439"/>
      <c r="H20" s="439"/>
      <c r="I20" s="439"/>
      <c r="J20" s="439"/>
      <c r="K20" s="439"/>
      <c r="L20" s="439"/>
      <c r="M20" s="439"/>
      <c r="N20" s="439"/>
      <c r="O20" s="439"/>
      <c r="P20" s="439"/>
      <c r="Q20" s="439"/>
      <c r="R20" s="439"/>
      <c r="S20" s="439"/>
      <c r="T20" s="439"/>
      <c r="U20" s="439"/>
      <c r="V20" s="439"/>
      <c r="W20" s="439"/>
      <c r="X20" s="439"/>
      <c r="Y20" s="439"/>
      <c r="Z20" s="439"/>
      <c r="AA20" s="161"/>
      <c r="AB20" s="161"/>
    </row>
    <row r="21" spans="1:28" x14ac:dyDescent="0.25">
      <c r="A21" s="439"/>
      <c r="B21" s="439"/>
      <c r="C21" s="439"/>
      <c r="D21" s="439"/>
      <c r="E21" s="439"/>
      <c r="F21" s="439"/>
      <c r="G21" s="439"/>
      <c r="H21" s="439"/>
      <c r="I21" s="439"/>
      <c r="J21" s="439"/>
      <c r="K21" s="439"/>
      <c r="L21" s="439"/>
      <c r="M21" s="439"/>
      <c r="N21" s="439"/>
      <c r="O21" s="439"/>
      <c r="P21" s="439"/>
      <c r="Q21" s="439"/>
      <c r="R21" s="439"/>
      <c r="S21" s="439"/>
      <c r="T21" s="439"/>
      <c r="U21" s="439"/>
      <c r="V21" s="439"/>
      <c r="W21" s="439"/>
      <c r="X21" s="439"/>
      <c r="Y21" s="439"/>
      <c r="Z21" s="439"/>
      <c r="AA21" s="161"/>
      <c r="AB21" s="161"/>
    </row>
    <row r="22" spans="1:28" x14ac:dyDescent="0.25">
      <c r="A22" s="440" t="s">
        <v>409</v>
      </c>
      <c r="B22" s="440"/>
      <c r="C22" s="440"/>
      <c r="D22" s="440"/>
      <c r="E22" s="440"/>
      <c r="F22" s="440"/>
      <c r="G22" s="440"/>
      <c r="H22" s="440"/>
      <c r="I22" s="440"/>
      <c r="J22" s="440"/>
      <c r="K22" s="440"/>
      <c r="L22" s="440"/>
      <c r="M22" s="440"/>
      <c r="N22" s="440"/>
      <c r="O22" s="440"/>
      <c r="P22" s="440"/>
      <c r="Q22" s="440"/>
      <c r="R22" s="440"/>
      <c r="S22" s="440"/>
      <c r="T22" s="440"/>
      <c r="U22" s="440"/>
      <c r="V22" s="440"/>
      <c r="W22" s="440"/>
      <c r="X22" s="440"/>
      <c r="Y22" s="440"/>
      <c r="Z22" s="440"/>
      <c r="AA22" s="162"/>
      <c r="AB22" s="162"/>
    </row>
    <row r="23" spans="1:28" ht="32.25" customHeight="1" x14ac:dyDescent="0.25">
      <c r="A23" s="442" t="s">
        <v>267</v>
      </c>
      <c r="B23" s="443"/>
      <c r="C23" s="443"/>
      <c r="D23" s="443"/>
      <c r="E23" s="443"/>
      <c r="F23" s="443"/>
      <c r="G23" s="443"/>
      <c r="H23" s="443"/>
      <c r="I23" s="443"/>
      <c r="J23" s="443"/>
      <c r="K23" s="443"/>
      <c r="L23" s="444"/>
      <c r="M23" s="441" t="s">
        <v>268</v>
      </c>
      <c r="N23" s="441"/>
      <c r="O23" s="441"/>
      <c r="P23" s="441"/>
      <c r="Q23" s="441"/>
      <c r="R23" s="441"/>
      <c r="S23" s="441"/>
      <c r="T23" s="441"/>
      <c r="U23" s="441"/>
      <c r="V23" s="441"/>
      <c r="W23" s="441"/>
      <c r="X23" s="441"/>
      <c r="Y23" s="441"/>
      <c r="Z23" s="441"/>
    </row>
    <row r="24" spans="1:28" ht="151.5" customHeight="1" x14ac:dyDescent="0.25">
      <c r="A24" s="100" t="s">
        <v>223</v>
      </c>
      <c r="B24" s="101" t="s">
        <v>230</v>
      </c>
      <c r="C24" s="100" t="s">
        <v>261</v>
      </c>
      <c r="D24" s="100" t="s">
        <v>224</v>
      </c>
      <c r="E24" s="100" t="s">
        <v>262</v>
      </c>
      <c r="F24" s="100" t="s">
        <v>264</v>
      </c>
      <c r="G24" s="100" t="s">
        <v>263</v>
      </c>
      <c r="H24" s="100" t="s">
        <v>225</v>
      </c>
      <c r="I24" s="100" t="s">
        <v>265</v>
      </c>
      <c r="J24" s="100" t="s">
        <v>231</v>
      </c>
      <c r="K24" s="101" t="s">
        <v>229</v>
      </c>
      <c r="L24" s="101" t="s">
        <v>226</v>
      </c>
      <c r="M24" s="102" t="s">
        <v>238</v>
      </c>
      <c r="N24" s="101" t="s">
        <v>419</v>
      </c>
      <c r="O24" s="100" t="s">
        <v>236</v>
      </c>
      <c r="P24" s="100" t="s">
        <v>237</v>
      </c>
      <c r="Q24" s="100" t="s">
        <v>235</v>
      </c>
      <c r="R24" s="100" t="s">
        <v>225</v>
      </c>
      <c r="S24" s="100" t="s">
        <v>234</v>
      </c>
      <c r="T24" s="100" t="s">
        <v>233</v>
      </c>
      <c r="U24" s="100" t="s">
        <v>260</v>
      </c>
      <c r="V24" s="100" t="s">
        <v>235</v>
      </c>
      <c r="W24" s="107" t="s">
        <v>228</v>
      </c>
      <c r="X24" s="107" t="s">
        <v>240</v>
      </c>
      <c r="Y24" s="107" t="s">
        <v>241</v>
      </c>
      <c r="Z24" s="109" t="s">
        <v>239</v>
      </c>
    </row>
    <row r="25" spans="1:28" ht="16.5" customHeight="1" x14ac:dyDescent="0.25">
      <c r="A25" s="100">
        <v>1</v>
      </c>
      <c r="B25" s="101">
        <v>2</v>
      </c>
      <c r="C25" s="100">
        <v>3</v>
      </c>
      <c r="D25" s="101">
        <v>4</v>
      </c>
      <c r="E25" s="100">
        <v>5</v>
      </c>
      <c r="F25" s="101">
        <v>6</v>
      </c>
      <c r="G25" s="100">
        <v>7</v>
      </c>
      <c r="H25" s="101">
        <v>8</v>
      </c>
      <c r="I25" s="100">
        <v>9</v>
      </c>
      <c r="J25" s="101">
        <v>10</v>
      </c>
      <c r="K25" s="163">
        <v>11</v>
      </c>
      <c r="L25" s="101">
        <v>12</v>
      </c>
      <c r="M25" s="163">
        <v>13</v>
      </c>
      <c r="N25" s="101">
        <v>14</v>
      </c>
      <c r="O25" s="163">
        <v>15</v>
      </c>
      <c r="P25" s="101">
        <v>16</v>
      </c>
      <c r="Q25" s="163">
        <v>17</v>
      </c>
      <c r="R25" s="101">
        <v>18</v>
      </c>
      <c r="S25" s="163">
        <v>19</v>
      </c>
      <c r="T25" s="101">
        <v>20</v>
      </c>
      <c r="U25" s="163">
        <v>21</v>
      </c>
      <c r="V25" s="101">
        <v>22</v>
      </c>
      <c r="W25" s="163">
        <v>23</v>
      </c>
      <c r="X25" s="101">
        <v>24</v>
      </c>
      <c r="Y25" s="163">
        <v>25</v>
      </c>
      <c r="Z25" s="101">
        <v>26</v>
      </c>
    </row>
    <row r="26" spans="1:28" ht="45.75" customHeight="1" x14ac:dyDescent="0.25">
      <c r="A26" s="200" t="s">
        <v>431</v>
      </c>
      <c r="B26" s="200" t="s">
        <v>431</v>
      </c>
      <c r="C26" s="200" t="s">
        <v>431</v>
      </c>
      <c r="D26" s="200" t="s">
        <v>431</v>
      </c>
      <c r="E26" s="200" t="s">
        <v>431</v>
      </c>
      <c r="F26" s="200" t="s">
        <v>431</v>
      </c>
      <c r="G26" s="200" t="s">
        <v>431</v>
      </c>
      <c r="H26" s="200" t="s">
        <v>431</v>
      </c>
      <c r="I26" s="200" t="s">
        <v>431</v>
      </c>
      <c r="J26" s="200" t="s">
        <v>431</v>
      </c>
      <c r="K26" s="200" t="s">
        <v>431</v>
      </c>
      <c r="L26" s="200" t="s">
        <v>431</v>
      </c>
      <c r="M26" s="200" t="s">
        <v>431</v>
      </c>
      <c r="N26" s="200" t="s">
        <v>431</v>
      </c>
      <c r="O26" s="200" t="s">
        <v>431</v>
      </c>
      <c r="P26" s="200" t="s">
        <v>431</v>
      </c>
      <c r="Q26" s="200" t="s">
        <v>431</v>
      </c>
      <c r="R26" s="200" t="s">
        <v>431</v>
      </c>
      <c r="S26" s="200" t="s">
        <v>431</v>
      </c>
      <c r="T26" s="200" t="s">
        <v>431</v>
      </c>
      <c r="U26" s="200" t="s">
        <v>431</v>
      </c>
      <c r="V26" s="200" t="s">
        <v>431</v>
      </c>
      <c r="W26" s="200" t="s">
        <v>431</v>
      </c>
      <c r="X26" s="200" t="s">
        <v>431</v>
      </c>
      <c r="Y26" s="200" t="s">
        <v>431</v>
      </c>
      <c r="Z26" s="200" t="s">
        <v>431</v>
      </c>
    </row>
    <row r="27" spans="1:28" ht="45.75" customHeight="1" x14ac:dyDescent="0.25">
      <c r="A27" s="213">
        <v>2022</v>
      </c>
      <c r="B27" s="213"/>
      <c r="C27" s="213"/>
      <c r="D27" s="213"/>
      <c r="E27" s="213"/>
      <c r="F27" s="213"/>
      <c r="G27" s="213"/>
      <c r="H27" s="213"/>
      <c r="I27" s="213"/>
      <c r="J27" s="213"/>
      <c r="K27" s="213"/>
      <c r="L27" s="213"/>
      <c r="M27" s="213"/>
      <c r="N27" s="213"/>
      <c r="O27" s="213"/>
      <c r="P27" s="213"/>
      <c r="Q27" s="213"/>
      <c r="R27" s="213"/>
      <c r="S27" s="213"/>
      <c r="T27" s="213"/>
      <c r="U27" s="213"/>
      <c r="V27" s="213"/>
      <c r="W27" s="213"/>
      <c r="X27" s="213"/>
      <c r="Y27" s="213"/>
      <c r="Z27" s="213"/>
    </row>
    <row r="28" spans="1:28" ht="30" x14ac:dyDescent="0.25">
      <c r="A28" s="99" t="s">
        <v>252</v>
      </c>
      <c r="B28" s="99"/>
      <c r="C28" s="98" t="s">
        <v>253</v>
      </c>
      <c r="D28" s="98" t="s">
        <v>254</v>
      </c>
      <c r="E28" s="98" t="s">
        <v>255</v>
      </c>
      <c r="F28" s="98" t="s">
        <v>256</v>
      </c>
      <c r="G28" s="98" t="s">
        <v>257</v>
      </c>
      <c r="H28" s="98" t="s">
        <v>225</v>
      </c>
      <c r="I28" s="98" t="s">
        <v>258</v>
      </c>
      <c r="J28" s="98" t="s">
        <v>259</v>
      </c>
      <c r="K28" s="97"/>
      <c r="L28" s="97"/>
      <c r="M28" s="97"/>
      <c r="N28" s="97"/>
      <c r="O28" s="97"/>
      <c r="P28" s="97"/>
      <c r="Q28" s="97"/>
      <c r="R28" s="97"/>
      <c r="S28" s="97"/>
      <c r="T28" s="97"/>
      <c r="U28" s="97"/>
      <c r="V28" s="97"/>
      <c r="W28" s="97"/>
      <c r="X28" s="97"/>
      <c r="Y28" s="97"/>
      <c r="Z28" s="97"/>
    </row>
    <row r="29" spans="1:28" x14ac:dyDescent="0.25">
      <c r="A29" s="97" t="s">
        <v>0</v>
      </c>
      <c r="B29" s="97" t="s">
        <v>0</v>
      </c>
      <c r="C29" s="97" t="s">
        <v>0</v>
      </c>
      <c r="D29" s="97" t="s">
        <v>0</v>
      </c>
      <c r="E29" s="97" t="s">
        <v>0</v>
      </c>
      <c r="F29" s="97" t="s">
        <v>0</v>
      </c>
      <c r="G29" s="97" t="s">
        <v>0</v>
      </c>
      <c r="H29" s="97" t="s">
        <v>0</v>
      </c>
      <c r="I29" s="97" t="s">
        <v>0</v>
      </c>
      <c r="J29" s="97" t="s">
        <v>0</v>
      </c>
      <c r="K29" s="97" t="s">
        <v>0</v>
      </c>
      <c r="L29" s="97"/>
      <c r="M29" s="97"/>
      <c r="N29" s="97"/>
      <c r="O29" s="97"/>
      <c r="P29" s="97"/>
      <c r="Q29" s="97"/>
      <c r="R29" s="97"/>
      <c r="S29" s="97"/>
      <c r="T29" s="97"/>
      <c r="U29" s="97"/>
      <c r="V29" s="97"/>
      <c r="W29" s="97"/>
      <c r="X29" s="97"/>
      <c r="Y29" s="97"/>
      <c r="Z29" s="97"/>
    </row>
    <row r="33" spans="1:1" x14ac:dyDescent="0.25">
      <c r="A33" s="10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92D050"/>
    <pageSetUpPr fitToPage="1"/>
  </sheetPr>
  <dimension ref="A1:AB360"/>
  <sheetViews>
    <sheetView view="pageBreakPreview" zoomScale="85" zoomScaleSheetLayoutView="85" workbookViewId="0">
      <selection activeCell="K26" sqref="K2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7"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L4" s="14"/>
    </row>
    <row r="5" spans="1:28" s="11" customFormat="1" ht="15.75" x14ac:dyDescent="0.2">
      <c r="A5" s="401" t="str">
        <f>'1.Титульный лист'!A5</f>
        <v>Год раскрытия информации:  2022 год</v>
      </c>
      <c r="B5" s="401"/>
      <c r="C5" s="401"/>
      <c r="D5" s="401"/>
      <c r="E5" s="401"/>
      <c r="F5" s="401"/>
      <c r="G5" s="401"/>
      <c r="H5" s="401"/>
      <c r="I5" s="401"/>
      <c r="J5" s="401"/>
      <c r="K5" s="401"/>
      <c r="L5" s="401"/>
      <c r="M5" s="401"/>
      <c r="N5" s="401"/>
      <c r="O5" s="401"/>
      <c r="P5" s="159"/>
      <c r="Q5" s="159"/>
      <c r="R5" s="159"/>
      <c r="S5" s="159"/>
      <c r="T5" s="159"/>
      <c r="U5" s="159"/>
      <c r="V5" s="159"/>
      <c r="W5" s="159"/>
      <c r="X5" s="159"/>
      <c r="Y5" s="159"/>
      <c r="Z5" s="159"/>
      <c r="AA5" s="159"/>
      <c r="AB5" s="159"/>
    </row>
    <row r="6" spans="1:28" s="11" customFormat="1" ht="18.75" x14ac:dyDescent="0.3">
      <c r="A6" s="16"/>
      <c r="B6" s="16"/>
      <c r="L6" s="14"/>
    </row>
    <row r="7" spans="1:28" s="11" customFormat="1" ht="18.75" x14ac:dyDescent="0.2">
      <c r="A7" s="405" t="s">
        <v>7</v>
      </c>
      <c r="B7" s="405"/>
      <c r="C7" s="405"/>
      <c r="D7" s="405"/>
      <c r="E7" s="405"/>
      <c r="F7" s="405"/>
      <c r="G7" s="405"/>
      <c r="H7" s="405"/>
      <c r="I7" s="405"/>
      <c r="J7" s="405"/>
      <c r="K7" s="405"/>
      <c r="L7" s="405"/>
      <c r="M7" s="405"/>
      <c r="N7" s="405"/>
      <c r="O7" s="405"/>
      <c r="P7" s="12"/>
      <c r="Q7" s="12"/>
      <c r="R7" s="12"/>
      <c r="S7" s="12"/>
      <c r="T7" s="12"/>
      <c r="U7" s="12"/>
      <c r="V7" s="12"/>
      <c r="W7" s="12"/>
      <c r="X7" s="12"/>
      <c r="Y7" s="12"/>
      <c r="Z7" s="12"/>
    </row>
    <row r="8" spans="1:28" s="11" customFormat="1" ht="18.75" x14ac:dyDescent="0.2">
      <c r="A8" s="405"/>
      <c r="B8" s="405"/>
      <c r="C8" s="405"/>
      <c r="D8" s="405"/>
      <c r="E8" s="405"/>
      <c r="F8" s="405"/>
      <c r="G8" s="405"/>
      <c r="H8" s="405"/>
      <c r="I8" s="405"/>
      <c r="J8" s="405"/>
      <c r="K8" s="405"/>
      <c r="L8" s="405"/>
      <c r="M8" s="405"/>
      <c r="N8" s="405"/>
      <c r="O8" s="405"/>
      <c r="P8" s="12"/>
      <c r="Q8" s="12"/>
      <c r="R8" s="12"/>
      <c r="S8" s="12"/>
      <c r="T8" s="12"/>
      <c r="U8" s="12"/>
      <c r="V8" s="12"/>
      <c r="W8" s="12"/>
      <c r="X8" s="12"/>
      <c r="Y8" s="12"/>
      <c r="Z8" s="12"/>
    </row>
    <row r="9" spans="1:28" s="11" customFormat="1" ht="18.75" x14ac:dyDescent="0.2">
      <c r="A9" s="406" t="s">
        <v>442</v>
      </c>
      <c r="B9" s="406"/>
      <c r="C9" s="406"/>
      <c r="D9" s="406"/>
      <c r="E9" s="406"/>
      <c r="F9" s="406"/>
      <c r="G9" s="406"/>
      <c r="H9" s="406"/>
      <c r="I9" s="406"/>
      <c r="J9" s="406"/>
      <c r="K9" s="406"/>
      <c r="L9" s="406"/>
      <c r="M9" s="406"/>
      <c r="N9" s="406"/>
      <c r="O9" s="406"/>
      <c r="P9" s="12"/>
      <c r="Q9" s="12"/>
      <c r="R9" s="12"/>
      <c r="S9" s="12"/>
      <c r="T9" s="12"/>
      <c r="U9" s="12"/>
      <c r="V9" s="12"/>
      <c r="W9" s="12"/>
      <c r="X9" s="12"/>
      <c r="Y9" s="12"/>
      <c r="Z9" s="12"/>
    </row>
    <row r="10" spans="1:28" s="11" customFormat="1" ht="18.75" x14ac:dyDescent="0.2">
      <c r="A10" s="402" t="s">
        <v>6</v>
      </c>
      <c r="B10" s="402"/>
      <c r="C10" s="402"/>
      <c r="D10" s="402"/>
      <c r="E10" s="402"/>
      <c r="F10" s="402"/>
      <c r="G10" s="402"/>
      <c r="H10" s="402"/>
      <c r="I10" s="402"/>
      <c r="J10" s="402"/>
      <c r="K10" s="402"/>
      <c r="L10" s="402"/>
      <c r="M10" s="402"/>
      <c r="N10" s="402"/>
      <c r="O10" s="402"/>
      <c r="P10" s="12"/>
      <c r="Q10" s="12"/>
      <c r="R10" s="12"/>
      <c r="S10" s="12"/>
      <c r="T10" s="12"/>
      <c r="U10" s="12"/>
      <c r="V10" s="12"/>
      <c r="W10" s="12"/>
      <c r="X10" s="12"/>
      <c r="Y10" s="12"/>
      <c r="Z10" s="12"/>
    </row>
    <row r="11" spans="1:28" s="11" customFormat="1" ht="18.75" x14ac:dyDescent="0.2">
      <c r="A11" s="405"/>
      <c r="B11" s="405"/>
      <c r="C11" s="405"/>
      <c r="D11" s="405"/>
      <c r="E11" s="405"/>
      <c r="F11" s="405"/>
      <c r="G11" s="405"/>
      <c r="H11" s="405"/>
      <c r="I11" s="405"/>
      <c r="J11" s="405"/>
      <c r="K11" s="405"/>
      <c r="L11" s="405"/>
      <c r="M11" s="405"/>
      <c r="N11" s="405"/>
      <c r="O11" s="405"/>
      <c r="P11" s="12"/>
      <c r="Q11" s="12"/>
      <c r="R11" s="12"/>
      <c r="S11" s="12"/>
      <c r="T11" s="12"/>
      <c r="U11" s="12"/>
      <c r="V11" s="12"/>
      <c r="W11" s="12"/>
      <c r="X11" s="12"/>
      <c r="Y11" s="12"/>
      <c r="Z11" s="12"/>
    </row>
    <row r="12" spans="1:28" s="11" customFormat="1" ht="18.75" x14ac:dyDescent="0.2">
      <c r="A12" s="407" t="str">
        <f xml:space="preserve"> '1.Титульный лист'!A12</f>
        <v>L_ 2022_14_Ц_4</v>
      </c>
      <c r="B12" s="407"/>
      <c r="C12" s="407"/>
      <c r="D12" s="407"/>
      <c r="E12" s="407"/>
      <c r="F12" s="407"/>
      <c r="G12" s="407"/>
      <c r="H12" s="407"/>
      <c r="I12" s="407"/>
      <c r="J12" s="407"/>
      <c r="K12" s="407"/>
      <c r="L12" s="407"/>
      <c r="M12" s="407"/>
      <c r="N12" s="407"/>
      <c r="O12" s="407"/>
      <c r="P12" s="12"/>
      <c r="Q12" s="12"/>
      <c r="R12" s="12"/>
      <c r="S12" s="12"/>
      <c r="T12" s="12"/>
      <c r="U12" s="12"/>
      <c r="V12" s="12"/>
      <c r="W12" s="12"/>
      <c r="X12" s="12"/>
      <c r="Y12" s="12"/>
      <c r="Z12" s="12"/>
    </row>
    <row r="13" spans="1:28" s="11" customFormat="1" ht="18.75" x14ac:dyDescent="0.2">
      <c r="A13" s="402" t="s">
        <v>5</v>
      </c>
      <c r="B13" s="402"/>
      <c r="C13" s="402"/>
      <c r="D13" s="402"/>
      <c r="E13" s="402"/>
      <c r="F13" s="402"/>
      <c r="G13" s="402"/>
      <c r="H13" s="402"/>
      <c r="I13" s="402"/>
      <c r="J13" s="402"/>
      <c r="K13" s="402"/>
      <c r="L13" s="402"/>
      <c r="M13" s="402"/>
      <c r="N13" s="402"/>
      <c r="O13" s="402"/>
      <c r="P13" s="12"/>
      <c r="Q13" s="12"/>
      <c r="R13" s="12"/>
      <c r="S13" s="12"/>
      <c r="T13" s="12"/>
      <c r="U13" s="12"/>
      <c r="V13" s="12"/>
      <c r="W13" s="12"/>
      <c r="X13" s="12"/>
      <c r="Y13" s="12"/>
      <c r="Z13" s="12"/>
    </row>
    <row r="14" spans="1:28" s="8" customFormat="1" ht="15.75" customHeight="1" x14ac:dyDescent="0.2">
      <c r="A14" s="413"/>
      <c r="B14" s="413"/>
      <c r="C14" s="413"/>
      <c r="D14" s="413"/>
      <c r="E14" s="413"/>
      <c r="F14" s="413"/>
      <c r="G14" s="413"/>
      <c r="H14" s="413"/>
      <c r="I14" s="413"/>
      <c r="J14" s="413"/>
      <c r="K14" s="413"/>
      <c r="L14" s="413"/>
      <c r="M14" s="413"/>
      <c r="N14" s="413"/>
      <c r="O14" s="413"/>
      <c r="P14" s="9"/>
      <c r="Q14" s="9"/>
      <c r="R14" s="9"/>
      <c r="S14" s="9"/>
      <c r="T14" s="9"/>
      <c r="U14" s="9"/>
      <c r="V14" s="9"/>
      <c r="W14" s="9"/>
      <c r="X14" s="9"/>
      <c r="Y14" s="9"/>
      <c r="Z14" s="9"/>
    </row>
    <row r="15" spans="1:28" s="3" customFormat="1" ht="15.75" x14ac:dyDescent="0.2">
      <c r="A15" s="406" t="str">
        <f xml:space="preserve"> '1.Титульный лист'!A15</f>
        <v>Строительство ВЛ-10/0,4кВ |от ТП-14 н.п. Кудеевский</v>
      </c>
      <c r="B15" s="406"/>
      <c r="C15" s="406"/>
      <c r="D15" s="406"/>
      <c r="E15" s="406"/>
      <c r="F15" s="406"/>
      <c r="G15" s="406"/>
      <c r="H15" s="406"/>
      <c r="I15" s="406"/>
      <c r="J15" s="406"/>
      <c r="K15" s="406"/>
      <c r="L15" s="406"/>
      <c r="M15" s="406"/>
      <c r="N15" s="406"/>
      <c r="O15" s="406"/>
      <c r="P15" s="7"/>
      <c r="Q15" s="7"/>
      <c r="R15" s="7"/>
      <c r="S15" s="7"/>
      <c r="T15" s="7"/>
      <c r="U15" s="7"/>
      <c r="V15" s="7"/>
      <c r="W15" s="7"/>
      <c r="X15" s="7"/>
      <c r="Y15" s="7"/>
      <c r="Z15" s="7"/>
    </row>
    <row r="16" spans="1:28" s="3" customFormat="1" ht="15" customHeight="1" x14ac:dyDescent="0.2">
      <c r="A16" s="402" t="s">
        <v>4</v>
      </c>
      <c r="B16" s="402"/>
      <c r="C16" s="402"/>
      <c r="D16" s="402"/>
      <c r="E16" s="402"/>
      <c r="F16" s="402"/>
      <c r="G16" s="402"/>
      <c r="H16" s="402"/>
      <c r="I16" s="402"/>
      <c r="J16" s="402"/>
      <c r="K16" s="402"/>
      <c r="L16" s="402"/>
      <c r="M16" s="402"/>
      <c r="N16" s="402"/>
      <c r="O16" s="402"/>
      <c r="P16" s="5"/>
      <c r="Q16" s="5"/>
      <c r="R16" s="5"/>
      <c r="S16" s="5"/>
      <c r="T16" s="5"/>
      <c r="U16" s="5"/>
      <c r="V16" s="5"/>
      <c r="W16" s="5"/>
      <c r="X16" s="5"/>
      <c r="Y16" s="5"/>
      <c r="Z16" s="5"/>
    </row>
    <row r="17" spans="1:26" s="3" customFormat="1" ht="15" customHeight="1" x14ac:dyDescent="0.2">
      <c r="A17" s="414"/>
      <c r="B17" s="414"/>
      <c r="C17" s="414"/>
      <c r="D17" s="414"/>
      <c r="E17" s="414"/>
      <c r="F17" s="414"/>
      <c r="G17" s="414"/>
      <c r="H17" s="414"/>
      <c r="I17" s="414"/>
      <c r="J17" s="414"/>
      <c r="K17" s="414"/>
      <c r="L17" s="414"/>
      <c r="M17" s="414"/>
      <c r="N17" s="414"/>
      <c r="O17" s="414"/>
      <c r="P17" s="4"/>
      <c r="Q17" s="4"/>
      <c r="R17" s="4"/>
      <c r="S17" s="4"/>
      <c r="T17" s="4"/>
      <c r="U17" s="4"/>
      <c r="V17" s="4"/>
      <c r="W17" s="4"/>
    </row>
    <row r="18" spans="1:26" s="3" customFormat="1" ht="91.5" customHeight="1" x14ac:dyDescent="0.2">
      <c r="A18" s="449" t="s">
        <v>387</v>
      </c>
      <c r="B18" s="449"/>
      <c r="C18" s="449"/>
      <c r="D18" s="449"/>
      <c r="E18" s="449"/>
      <c r="F18" s="449"/>
      <c r="G18" s="449"/>
      <c r="H18" s="449"/>
      <c r="I18" s="449"/>
      <c r="J18" s="449"/>
      <c r="K18" s="449"/>
      <c r="L18" s="449"/>
      <c r="M18" s="449"/>
      <c r="N18" s="449"/>
      <c r="O18" s="449"/>
      <c r="P18" s="6"/>
      <c r="Q18" s="6"/>
      <c r="R18" s="6"/>
      <c r="S18" s="6"/>
      <c r="T18" s="6"/>
      <c r="U18" s="6"/>
      <c r="V18" s="6"/>
      <c r="W18" s="6"/>
      <c r="X18" s="6"/>
      <c r="Y18" s="6"/>
      <c r="Z18" s="6"/>
    </row>
    <row r="19" spans="1:26" s="3" customFormat="1" ht="78" customHeight="1" x14ac:dyDescent="0.2">
      <c r="A19" s="409" t="s">
        <v>3</v>
      </c>
      <c r="B19" s="409" t="s">
        <v>82</v>
      </c>
      <c r="C19" s="409" t="s">
        <v>81</v>
      </c>
      <c r="D19" s="409" t="s">
        <v>73</v>
      </c>
      <c r="E19" s="446" t="s">
        <v>80</v>
      </c>
      <c r="F19" s="447"/>
      <c r="G19" s="447"/>
      <c r="H19" s="447"/>
      <c r="I19" s="448"/>
      <c r="J19" s="409" t="s">
        <v>79</v>
      </c>
      <c r="K19" s="409"/>
      <c r="L19" s="409"/>
      <c r="M19" s="409"/>
      <c r="N19" s="409"/>
      <c r="O19" s="409"/>
      <c r="P19" s="4"/>
      <c r="Q19" s="4"/>
      <c r="R19" s="4"/>
      <c r="S19" s="4"/>
      <c r="T19" s="4"/>
      <c r="U19" s="4"/>
      <c r="V19" s="4"/>
      <c r="W19" s="4"/>
    </row>
    <row r="20" spans="1:26" s="3" customFormat="1" ht="51" customHeight="1" x14ac:dyDescent="0.2">
      <c r="A20" s="409"/>
      <c r="B20" s="409"/>
      <c r="C20" s="409"/>
      <c r="D20" s="409"/>
      <c r="E20" s="40" t="s">
        <v>78</v>
      </c>
      <c r="F20" s="40" t="s">
        <v>77</v>
      </c>
      <c r="G20" s="40" t="s">
        <v>76</v>
      </c>
      <c r="H20" s="40" t="s">
        <v>75</v>
      </c>
      <c r="I20" s="40" t="s">
        <v>74</v>
      </c>
      <c r="J20" s="40">
        <v>2017</v>
      </c>
      <c r="K20" s="40">
        <v>2018</v>
      </c>
      <c r="L20" s="193">
        <v>2019</v>
      </c>
      <c r="M20" s="193">
        <v>2020</v>
      </c>
      <c r="N20" s="193">
        <v>2021</v>
      </c>
      <c r="O20" s="193">
        <v>2022</v>
      </c>
      <c r="P20" s="27"/>
      <c r="Q20" s="27"/>
      <c r="R20" s="27"/>
      <c r="S20" s="27"/>
      <c r="T20" s="27"/>
      <c r="U20" s="27"/>
      <c r="V20" s="27"/>
      <c r="W20" s="27"/>
      <c r="X20" s="26"/>
      <c r="Y20" s="26"/>
      <c r="Z20" s="26"/>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x14ac:dyDescent="0.2">
      <c r="A22" s="201" t="s">
        <v>62</v>
      </c>
      <c r="B22" s="195" t="s">
        <v>457</v>
      </c>
      <c r="C22" s="196" t="s">
        <v>425</v>
      </c>
      <c r="D22" s="196" t="s">
        <v>425</v>
      </c>
      <c r="E22" s="196" t="s">
        <v>425</v>
      </c>
      <c r="F22" s="196" t="s">
        <v>425</v>
      </c>
      <c r="G22" s="196" t="s">
        <v>425</v>
      </c>
      <c r="H22" s="196" t="s">
        <v>425</v>
      </c>
      <c r="I22" s="196" t="s">
        <v>425</v>
      </c>
      <c r="J22" s="196" t="s">
        <v>425</v>
      </c>
      <c r="K22" s="196" t="s">
        <v>425</v>
      </c>
      <c r="L22" s="196" t="s">
        <v>425</v>
      </c>
      <c r="M22" s="196" t="s">
        <v>425</v>
      </c>
      <c r="N22" s="196" t="s">
        <v>425</v>
      </c>
      <c r="O22" s="196" t="s">
        <v>425</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R62"/>
  <sheetViews>
    <sheetView view="pageBreakPreview" topLeftCell="B43" zoomScaleSheetLayoutView="100" workbookViewId="0">
      <selection activeCell="B58" sqref="B58:M62"/>
    </sheetView>
  </sheetViews>
  <sheetFormatPr defaultRowHeight="15" x14ac:dyDescent="0.25"/>
  <cols>
    <col min="1" max="1" width="4.42578125" style="331" customWidth="1"/>
    <col min="2" max="2" width="49" style="330" customWidth="1"/>
    <col min="3" max="3" width="16.42578125" style="331" customWidth="1"/>
    <col min="4" max="4" width="13.28515625" style="331" customWidth="1"/>
    <col min="5" max="5" width="11.5703125" style="331" customWidth="1"/>
    <col min="6" max="6" width="12" style="331" customWidth="1"/>
    <col min="7" max="7" width="10.28515625" style="331" customWidth="1"/>
    <col min="8" max="8" width="9.7109375" style="331" customWidth="1"/>
    <col min="9" max="13" width="9.140625" style="331"/>
    <col min="14" max="14" width="15.5703125" style="331" customWidth="1"/>
    <col min="15" max="16384" width="9.140625" style="331"/>
  </cols>
  <sheetData>
    <row r="1" spans="2:18" s="320" customFormat="1" ht="18.75" customHeight="1" x14ac:dyDescent="0.2">
      <c r="B1" s="319"/>
      <c r="H1" s="321"/>
    </row>
    <row r="2" spans="2:18" s="320" customFormat="1" ht="18.75" customHeight="1" x14ac:dyDescent="0.3">
      <c r="B2" s="319"/>
      <c r="H2" s="322"/>
    </row>
    <row r="3" spans="2:18" s="320" customFormat="1" ht="18.75" x14ac:dyDescent="0.3">
      <c r="B3" s="323"/>
      <c r="H3" s="322"/>
    </row>
    <row r="4" spans="2:18" s="320" customFormat="1" ht="15.75" x14ac:dyDescent="0.2">
      <c r="B4" s="323"/>
    </row>
    <row r="5" spans="2:18" s="320" customFormat="1" ht="18.75" customHeight="1" x14ac:dyDescent="0.2">
      <c r="B5" s="451" t="s">
        <v>943</v>
      </c>
      <c r="C5" s="451"/>
      <c r="D5" s="451"/>
      <c r="E5" s="451"/>
      <c r="F5" s="451"/>
      <c r="G5" s="451"/>
      <c r="H5" s="451"/>
      <c r="I5" s="451"/>
      <c r="J5" s="451"/>
      <c r="K5" s="451"/>
      <c r="L5" s="451"/>
      <c r="M5" s="451"/>
      <c r="N5" s="451"/>
      <c r="O5" s="451"/>
      <c r="P5" s="451"/>
      <c r="Q5" s="324"/>
      <c r="R5" s="324"/>
    </row>
    <row r="6" spans="2:18" s="320" customFormat="1" ht="15.75" x14ac:dyDescent="0.2">
      <c r="B6" s="323"/>
    </row>
    <row r="7" spans="2:18" s="320" customFormat="1" ht="18.75" x14ac:dyDescent="0.2">
      <c r="B7" s="452" t="s">
        <v>7</v>
      </c>
      <c r="C7" s="452"/>
      <c r="D7" s="452"/>
      <c r="E7" s="452"/>
      <c r="F7" s="452"/>
      <c r="G7" s="452"/>
      <c r="H7" s="452"/>
      <c r="I7" s="452"/>
      <c r="J7" s="452"/>
      <c r="K7" s="452"/>
      <c r="L7" s="452"/>
      <c r="M7" s="452"/>
      <c r="N7" s="452"/>
      <c r="O7" s="452"/>
    </row>
    <row r="8" spans="2:18" s="320" customFormat="1" ht="18.75" x14ac:dyDescent="0.2">
      <c r="B8" s="325"/>
    </row>
    <row r="9" spans="2:18" s="320" customFormat="1" ht="18.75" customHeight="1" x14ac:dyDescent="0.2">
      <c r="B9" s="453" t="s">
        <v>442</v>
      </c>
      <c r="C9" s="453"/>
      <c r="D9" s="453"/>
      <c r="E9" s="453"/>
      <c r="F9" s="453"/>
      <c r="G9" s="453"/>
      <c r="H9" s="453"/>
      <c r="I9" s="453"/>
      <c r="J9" s="453"/>
      <c r="K9" s="453"/>
      <c r="L9" s="453"/>
      <c r="M9" s="453"/>
      <c r="N9" s="453"/>
      <c r="O9" s="453"/>
      <c r="P9" s="453"/>
    </row>
    <row r="10" spans="2:18" s="320" customFormat="1" ht="18.75" customHeight="1" x14ac:dyDescent="0.2">
      <c r="B10" s="450" t="s">
        <v>6</v>
      </c>
      <c r="C10" s="450"/>
      <c r="D10" s="450"/>
      <c r="E10" s="450"/>
      <c r="F10" s="450"/>
      <c r="G10" s="450"/>
      <c r="H10" s="450"/>
      <c r="I10" s="450"/>
      <c r="J10" s="450"/>
      <c r="K10" s="450"/>
      <c r="L10" s="450"/>
      <c r="M10" s="450"/>
      <c r="N10" s="450"/>
      <c r="O10" s="450"/>
    </row>
    <row r="11" spans="2:18" s="320" customFormat="1" ht="18.75" x14ac:dyDescent="0.2">
      <c r="B11" s="325"/>
    </row>
    <row r="12" spans="2:18" s="320" customFormat="1" ht="18.75" customHeight="1" x14ac:dyDescent="0.2">
      <c r="B12" s="452" t="str">
        <f>'1.Титульный лист'!A12</f>
        <v>L_ 2022_14_Ц_4</v>
      </c>
      <c r="C12" s="452"/>
      <c r="D12" s="452"/>
      <c r="E12" s="452"/>
      <c r="F12" s="452"/>
      <c r="G12" s="452"/>
      <c r="H12" s="452"/>
      <c r="I12" s="452"/>
      <c r="J12" s="452"/>
      <c r="K12" s="452"/>
      <c r="L12" s="452"/>
      <c r="M12" s="452"/>
      <c r="N12" s="452"/>
      <c r="O12" s="452"/>
      <c r="P12" s="452"/>
    </row>
    <row r="13" spans="2:18" s="320" customFormat="1" ht="18.75" customHeight="1" x14ac:dyDescent="0.2">
      <c r="B13" s="450" t="s">
        <v>5</v>
      </c>
      <c r="C13" s="450"/>
      <c r="D13" s="450"/>
      <c r="E13" s="450"/>
      <c r="F13" s="450"/>
      <c r="G13" s="450"/>
      <c r="H13" s="450"/>
      <c r="I13" s="450"/>
      <c r="J13" s="450"/>
      <c r="K13" s="450"/>
      <c r="L13" s="450"/>
      <c r="M13" s="450"/>
      <c r="N13" s="450"/>
      <c r="O13" s="450"/>
      <c r="P13" s="450"/>
    </row>
    <row r="14" spans="2:18" s="327" customFormat="1" ht="15.75" customHeight="1" x14ac:dyDescent="0.2">
      <c r="B14" s="326"/>
    </row>
    <row r="15" spans="2:18" s="328" customFormat="1" ht="51" customHeight="1" x14ac:dyDescent="0.2">
      <c r="B15" s="455" t="str">
        <f>'1.Титульный лист'!A15</f>
        <v>Строительство ВЛ-10/0,4кВ |от ТП-14 н.п. Кудеевский</v>
      </c>
      <c r="C15" s="455"/>
      <c r="D15" s="455"/>
      <c r="E15" s="455"/>
      <c r="F15" s="455"/>
      <c r="G15" s="455"/>
      <c r="H15" s="455"/>
      <c r="I15" s="455"/>
      <c r="J15" s="455"/>
      <c r="K15" s="455"/>
      <c r="L15" s="455"/>
      <c r="M15" s="455"/>
      <c r="N15" s="455"/>
      <c r="O15" s="455"/>
    </row>
    <row r="16" spans="2:18" s="328" customFormat="1" ht="15" customHeight="1" x14ac:dyDescent="0.2">
      <c r="B16" s="450" t="s">
        <v>4</v>
      </c>
      <c r="C16" s="450"/>
      <c r="D16" s="450"/>
      <c r="E16" s="450"/>
      <c r="F16" s="450"/>
      <c r="G16" s="450"/>
      <c r="H16" s="450"/>
      <c r="I16" s="450"/>
      <c r="J16" s="450"/>
      <c r="K16" s="450"/>
      <c r="L16" s="450"/>
      <c r="M16" s="450"/>
      <c r="N16" s="450"/>
      <c r="O16" s="450"/>
    </row>
    <row r="17" spans="2:15" s="328" customFormat="1" ht="15" customHeight="1" x14ac:dyDescent="0.2">
      <c r="B17" s="329"/>
    </row>
    <row r="18" spans="2:15" s="328" customFormat="1" ht="15" customHeight="1" x14ac:dyDescent="0.2">
      <c r="B18" s="453" t="s">
        <v>944</v>
      </c>
      <c r="C18" s="453"/>
      <c r="D18" s="453"/>
      <c r="E18" s="453"/>
      <c r="F18" s="453"/>
      <c r="G18" s="453"/>
      <c r="H18" s="453"/>
      <c r="I18" s="453"/>
      <c r="J18" s="453"/>
      <c r="K18" s="453"/>
      <c r="L18" s="453"/>
      <c r="M18" s="453"/>
      <c r="N18" s="453"/>
      <c r="O18" s="453"/>
    </row>
    <row r="19" spans="2:15" ht="18.75" x14ac:dyDescent="0.25">
      <c r="E19" s="332"/>
      <c r="F19" s="332"/>
      <c r="G19" s="332"/>
      <c r="H19" s="321"/>
    </row>
    <row r="20" spans="2:15" ht="15.75" x14ac:dyDescent="0.25">
      <c r="B20" s="333"/>
      <c r="C20" s="334"/>
      <c r="D20" s="335"/>
      <c r="E20" s="334"/>
      <c r="F20" s="334"/>
      <c r="G20" s="334"/>
      <c r="H20" s="334"/>
      <c r="I20" s="334"/>
    </row>
    <row r="21" spans="2:15" ht="14.25" customHeight="1" x14ac:dyDescent="0.25">
      <c r="B21" s="336" t="s">
        <v>249</v>
      </c>
      <c r="C21" s="337" t="s">
        <v>1</v>
      </c>
      <c r="D21" s="338"/>
      <c r="E21" s="339"/>
      <c r="F21" s="339"/>
      <c r="G21" s="339"/>
      <c r="H21" s="339"/>
      <c r="I21" s="340"/>
    </row>
    <row r="22" spans="2:15" ht="18.75" customHeight="1" x14ac:dyDescent="0.25">
      <c r="B22" s="341" t="s">
        <v>945</v>
      </c>
      <c r="C22" s="342">
        <f>'1.Титульный лист'!C47/1.2</f>
        <v>2.0824060000000002</v>
      </c>
      <c r="D22" s="343"/>
      <c r="E22" s="343"/>
      <c r="F22" s="343"/>
      <c r="G22" s="343"/>
      <c r="H22" s="343"/>
      <c r="I22" s="343"/>
      <c r="J22" s="343"/>
      <c r="K22" s="343"/>
      <c r="L22" s="343"/>
      <c r="M22" s="343"/>
    </row>
    <row r="23" spans="2:15" ht="22.5" customHeight="1" x14ac:dyDescent="0.25">
      <c r="B23" s="341" t="s">
        <v>946</v>
      </c>
      <c r="C23" s="342">
        <f>C22*0.012</f>
        <v>2.4988872000000002E-2</v>
      </c>
      <c r="D23" s="343"/>
      <c r="E23" s="343"/>
      <c r="F23" s="343"/>
      <c r="G23" s="343"/>
      <c r="H23" s="343"/>
      <c r="I23" s="343"/>
      <c r="J23" s="343"/>
      <c r="K23" s="343"/>
      <c r="L23" s="343"/>
      <c r="M23" s="343"/>
    </row>
    <row r="24" spans="2:15" ht="17.25" customHeight="1" x14ac:dyDescent="0.25">
      <c r="B24" s="341" t="s">
        <v>947</v>
      </c>
      <c r="C24" s="342">
        <f>C22*0.014</f>
        <v>2.9153684000000003E-2</v>
      </c>
      <c r="D24" s="343"/>
      <c r="E24" s="343"/>
      <c r="F24" s="343"/>
      <c r="G24" s="343"/>
      <c r="H24" s="343"/>
      <c r="I24" s="343"/>
      <c r="J24" s="343"/>
      <c r="K24" s="343"/>
      <c r="L24" s="343"/>
      <c r="M24" s="343"/>
    </row>
    <row r="25" spans="2:15" ht="17.25" customHeight="1" x14ac:dyDescent="0.25">
      <c r="B25" s="341" t="s">
        <v>248</v>
      </c>
      <c r="C25" s="344">
        <f>VLOOKUP('[2]1. сводные данные'!C$22:E$22,'[2]аналитика эк. эф. (скрытый)'!B$6:L$27,7,0)</f>
        <v>12</v>
      </c>
      <c r="D25" s="343"/>
      <c r="E25" s="343"/>
      <c r="F25" s="343"/>
      <c r="G25" s="343"/>
      <c r="H25" s="343"/>
      <c r="I25" s="343"/>
      <c r="J25" s="343"/>
      <c r="K25" s="343"/>
      <c r="L25" s="343"/>
      <c r="M25" s="343"/>
    </row>
    <row r="26" spans="2:15" ht="17.25" customHeight="1" x14ac:dyDescent="0.25">
      <c r="B26" s="341" t="s">
        <v>948</v>
      </c>
      <c r="C26" s="342">
        <v>0</v>
      </c>
      <c r="D26" s="343"/>
      <c r="E26" s="343"/>
      <c r="F26" s="343"/>
      <c r="G26" s="343"/>
      <c r="H26" s="343"/>
      <c r="I26" s="343"/>
      <c r="J26" s="343"/>
      <c r="K26" s="343"/>
      <c r="L26" s="343"/>
      <c r="M26" s="343"/>
    </row>
    <row r="27" spans="2:15" ht="17.25" customHeight="1" x14ac:dyDescent="0.25">
      <c r="B27" s="341" t="s">
        <v>247</v>
      </c>
      <c r="C27" s="345">
        <v>1</v>
      </c>
      <c r="D27" s="343"/>
      <c r="E27" s="343"/>
      <c r="F27" s="343"/>
      <c r="G27" s="343"/>
      <c r="H27" s="343"/>
      <c r="I27" s="343"/>
      <c r="J27" s="343"/>
      <c r="K27" s="343"/>
      <c r="L27" s="343"/>
      <c r="M27" s="343"/>
    </row>
    <row r="28" spans="2:15" ht="21" customHeight="1" x14ac:dyDescent="0.25">
      <c r="B28" s="341" t="s">
        <v>246</v>
      </c>
      <c r="C28" s="346">
        <v>0.03</v>
      </c>
      <c r="D28" s="347"/>
      <c r="E28" s="343"/>
      <c r="F28" s="343"/>
      <c r="G28" s="343"/>
      <c r="H28" s="343"/>
      <c r="I28" s="343"/>
      <c r="J28" s="343"/>
      <c r="K28" s="343"/>
      <c r="L28" s="343"/>
      <c r="M28" s="343"/>
    </row>
    <row r="29" spans="2:15" s="351" customFormat="1" ht="21" customHeight="1" x14ac:dyDescent="0.25">
      <c r="B29" s="348"/>
      <c r="C29" s="349"/>
      <c r="D29" s="350"/>
      <c r="E29" s="350"/>
      <c r="F29" s="350"/>
      <c r="G29" s="350"/>
      <c r="H29" s="350"/>
      <c r="I29" s="350"/>
      <c r="J29" s="350"/>
      <c r="K29" s="350"/>
      <c r="L29" s="350"/>
      <c r="M29" s="350"/>
    </row>
    <row r="30" spans="2:15" ht="15.75" customHeight="1" x14ac:dyDescent="0.25">
      <c r="B30" s="352" t="s">
        <v>949</v>
      </c>
      <c r="C30" s="353"/>
      <c r="D30" s="353">
        <v>2022</v>
      </c>
      <c r="E30" s="353">
        <v>2023</v>
      </c>
      <c r="F30" s="353">
        <v>2024</v>
      </c>
      <c r="G30" s="353">
        <v>2025</v>
      </c>
      <c r="H30" s="353">
        <v>2026</v>
      </c>
      <c r="I30" s="353">
        <v>2027</v>
      </c>
      <c r="J30" s="353">
        <v>2028</v>
      </c>
      <c r="K30" s="353">
        <v>2029</v>
      </c>
      <c r="L30" s="353">
        <v>2030</v>
      </c>
      <c r="M30" s="353">
        <v>2031</v>
      </c>
    </row>
    <row r="31" spans="2:15" ht="12" customHeight="1" x14ac:dyDescent="0.25">
      <c r="B31" s="341" t="s">
        <v>245</v>
      </c>
      <c r="C31" s="354"/>
      <c r="D31" s="342">
        <v>1</v>
      </c>
      <c r="E31" s="342">
        <v>1.0349999999999999</v>
      </c>
      <c r="F31" s="342">
        <v>1.034</v>
      </c>
      <c r="G31" s="342">
        <v>1.04</v>
      </c>
      <c r="H31" s="342">
        <v>1.04</v>
      </c>
      <c r="I31" s="342">
        <v>1.04</v>
      </c>
      <c r="J31" s="342">
        <v>1.04</v>
      </c>
      <c r="K31" s="342">
        <v>1.04</v>
      </c>
      <c r="L31" s="342">
        <v>1.04</v>
      </c>
      <c r="M31" s="342">
        <v>1.04</v>
      </c>
    </row>
    <row r="32" spans="2:15" ht="12" customHeight="1" x14ac:dyDescent="0.25">
      <c r="B32" s="341" t="s">
        <v>244</v>
      </c>
      <c r="C32" s="354"/>
      <c r="D32" s="342">
        <f>D31</f>
        <v>1</v>
      </c>
      <c r="E32" s="342">
        <f>E31</f>
        <v>1.0349999999999999</v>
      </c>
      <c r="F32" s="342">
        <f>E32*F31</f>
        <v>1.07019</v>
      </c>
      <c r="G32" s="342">
        <f>F32*G31</f>
        <v>1.1129975999999999</v>
      </c>
      <c r="H32" s="342">
        <f t="shared" ref="H32:L32" si="0">G32*H31</f>
        <v>1.1575175039999999</v>
      </c>
      <c r="I32" s="342">
        <f t="shared" si="0"/>
        <v>1.2038182041599998</v>
      </c>
      <c r="J32" s="342">
        <f t="shared" si="0"/>
        <v>1.2519709323263999</v>
      </c>
      <c r="K32" s="342">
        <f t="shared" si="0"/>
        <v>1.302049769619456</v>
      </c>
      <c r="L32" s="342">
        <f t="shared" si="0"/>
        <v>1.3541317604042342</v>
      </c>
      <c r="M32" s="342">
        <f>L32*M31</f>
        <v>1.4082970308204037</v>
      </c>
    </row>
    <row r="33" spans="2:16" ht="10.5" customHeight="1" x14ac:dyDescent="0.25">
      <c r="B33" s="348"/>
      <c r="C33" s="355"/>
      <c r="D33" s="350"/>
      <c r="E33" s="356"/>
      <c r="F33" s="356"/>
      <c r="G33" s="357"/>
    </row>
    <row r="34" spans="2:16" ht="18.75" customHeight="1" x14ac:dyDescent="0.25">
      <c r="B34" s="358" t="s">
        <v>950</v>
      </c>
      <c r="C34" s="359" t="s">
        <v>951</v>
      </c>
      <c r="D34" s="359">
        <f t="shared" ref="D34:M34" si="1">D30</f>
        <v>2022</v>
      </c>
      <c r="E34" s="359">
        <f t="shared" si="1"/>
        <v>2023</v>
      </c>
      <c r="F34" s="353">
        <f t="shared" si="1"/>
        <v>2024</v>
      </c>
      <c r="G34" s="353">
        <f t="shared" si="1"/>
        <v>2025</v>
      </c>
      <c r="H34" s="353">
        <f t="shared" si="1"/>
        <v>2026</v>
      </c>
      <c r="I34" s="353">
        <f t="shared" si="1"/>
        <v>2027</v>
      </c>
      <c r="J34" s="353">
        <f t="shared" si="1"/>
        <v>2028</v>
      </c>
      <c r="K34" s="353">
        <f t="shared" si="1"/>
        <v>2029</v>
      </c>
      <c r="L34" s="353">
        <f t="shared" si="1"/>
        <v>2030</v>
      </c>
      <c r="M34" s="353">
        <f t="shared" si="1"/>
        <v>2031</v>
      </c>
    </row>
    <row r="35" spans="2:16" s="366" customFormat="1" ht="21" customHeight="1" x14ac:dyDescent="0.25">
      <c r="B35" s="360" t="s">
        <v>952</v>
      </c>
      <c r="C35" s="361" t="s">
        <v>953</v>
      </c>
      <c r="D35" s="362">
        <f>C22*0.14</f>
        <v>0.29153684000000007</v>
      </c>
      <c r="E35" s="363">
        <f>$D$35*E32</f>
        <v>0.30174062940000007</v>
      </c>
      <c r="F35" s="363">
        <f>$D$35*F32</f>
        <v>0.3119998107996001</v>
      </c>
      <c r="G35" s="363">
        <f t="shared" ref="G35:M35" si="2">$D$35*G32</f>
        <v>0.32447980323158404</v>
      </c>
      <c r="H35" s="363">
        <f>$D$35*H32</f>
        <v>0.33745899536084739</v>
      </c>
      <c r="I35" s="363">
        <f t="shared" si="2"/>
        <v>0.35095735517528132</v>
      </c>
      <c r="J35" s="363">
        <f t="shared" si="2"/>
        <v>0.36499564938229256</v>
      </c>
      <c r="K35" s="363">
        <f t="shared" si="2"/>
        <v>0.37959547535758431</v>
      </c>
      <c r="L35" s="363">
        <f t="shared" si="2"/>
        <v>0.39477929437188769</v>
      </c>
      <c r="M35" s="363">
        <f t="shared" si="2"/>
        <v>0.41057046614676318</v>
      </c>
      <c r="N35" s="364"/>
      <c r="O35" s="365"/>
      <c r="P35" s="365"/>
    </row>
    <row r="36" spans="2:16" s="368" customFormat="1" ht="18.75" customHeight="1" x14ac:dyDescent="0.25">
      <c r="B36" s="367" t="s">
        <v>954</v>
      </c>
      <c r="C36" s="361" t="s">
        <v>953</v>
      </c>
      <c r="D36" s="362">
        <f>SUM(D37:D39)</f>
        <v>2.4988872000000002E-2</v>
      </c>
      <c r="E36" s="362">
        <f t="shared" ref="E36:M36" si="3">SUM(E37:E39)</f>
        <v>2.5863482520000002E-2</v>
      </c>
      <c r="F36" s="362">
        <f t="shared" si="3"/>
        <v>2.6742840925680002E-2</v>
      </c>
      <c r="G36" s="362">
        <f t="shared" si="3"/>
        <v>2.78125545627072E-2</v>
      </c>
      <c r="H36" s="362">
        <f t="shared" si="3"/>
        <v>2.8925056745215488E-2</v>
      </c>
      <c r="I36" s="362">
        <f t="shared" si="3"/>
        <v>3.0082059015024105E-2</v>
      </c>
      <c r="J36" s="362">
        <f t="shared" si="3"/>
        <v>3.1285341375625074E-2</v>
      </c>
      <c r="K36" s="362">
        <f t="shared" si="3"/>
        <v>3.2536755030650073E-2</v>
      </c>
      <c r="L36" s="362">
        <f t="shared" si="3"/>
        <v>3.383822523187608E-2</v>
      </c>
      <c r="M36" s="362">
        <f t="shared" si="3"/>
        <v>3.5191754241151126E-2</v>
      </c>
    </row>
    <row r="37" spans="2:16" s="368" customFormat="1" ht="18.75" customHeight="1" x14ac:dyDescent="0.25">
      <c r="B37" s="341" t="s">
        <v>955</v>
      </c>
      <c r="C37" s="361" t="s">
        <v>953</v>
      </c>
      <c r="D37" s="342">
        <f>C23</f>
        <v>2.4988872000000002E-2</v>
      </c>
      <c r="E37" s="342">
        <f>$D$37*E32</f>
        <v>2.5863482520000002E-2</v>
      </c>
      <c r="F37" s="342">
        <f t="shared" ref="F37:M37" si="4">$D$37*F32</f>
        <v>2.6742840925680002E-2</v>
      </c>
      <c r="G37" s="342">
        <f t="shared" si="4"/>
        <v>2.78125545627072E-2</v>
      </c>
      <c r="H37" s="342">
        <f t="shared" si="4"/>
        <v>2.8925056745215488E-2</v>
      </c>
      <c r="I37" s="342">
        <f t="shared" si="4"/>
        <v>3.0082059015024105E-2</v>
      </c>
      <c r="J37" s="342">
        <f t="shared" si="4"/>
        <v>3.1285341375625074E-2</v>
      </c>
      <c r="K37" s="342">
        <f t="shared" si="4"/>
        <v>3.2536755030650073E-2</v>
      </c>
      <c r="L37" s="342">
        <f t="shared" si="4"/>
        <v>3.383822523187608E-2</v>
      </c>
      <c r="M37" s="342">
        <f t="shared" si="4"/>
        <v>3.5191754241151126E-2</v>
      </c>
    </row>
    <row r="38" spans="2:16" ht="18.75" customHeight="1" x14ac:dyDescent="0.25">
      <c r="B38" s="341" t="s">
        <v>956</v>
      </c>
      <c r="C38" s="361" t="s">
        <v>953</v>
      </c>
      <c r="D38" s="342">
        <v>0</v>
      </c>
      <c r="E38" s="342">
        <f>$D$38*E32</f>
        <v>0</v>
      </c>
      <c r="F38" s="342">
        <f t="shared" ref="F38:M38" si="5">$D$38*F32</f>
        <v>0</v>
      </c>
      <c r="G38" s="342">
        <f t="shared" si="5"/>
        <v>0</v>
      </c>
      <c r="H38" s="342">
        <f t="shared" si="5"/>
        <v>0</v>
      </c>
      <c r="I38" s="342">
        <f t="shared" si="5"/>
        <v>0</v>
      </c>
      <c r="J38" s="342">
        <f t="shared" si="5"/>
        <v>0</v>
      </c>
      <c r="K38" s="342">
        <f t="shared" si="5"/>
        <v>0</v>
      </c>
      <c r="L38" s="342">
        <f t="shared" si="5"/>
        <v>0</v>
      </c>
      <c r="M38" s="342">
        <f t="shared" si="5"/>
        <v>0</v>
      </c>
    </row>
    <row r="39" spans="2:16" ht="15.75" customHeight="1" x14ac:dyDescent="0.25">
      <c r="B39" s="341" t="s">
        <v>957</v>
      </c>
      <c r="C39" s="361" t="s">
        <v>953</v>
      </c>
      <c r="D39" s="342">
        <f>C26</f>
        <v>0</v>
      </c>
      <c r="E39" s="342">
        <f>D39*E32</f>
        <v>0</v>
      </c>
      <c r="F39" s="342">
        <f t="shared" ref="F39:M39" si="6">E39*F32</f>
        <v>0</v>
      </c>
      <c r="G39" s="342">
        <f t="shared" si="6"/>
        <v>0</v>
      </c>
      <c r="H39" s="342">
        <f t="shared" si="6"/>
        <v>0</v>
      </c>
      <c r="I39" s="342">
        <f t="shared" si="6"/>
        <v>0</v>
      </c>
      <c r="J39" s="342">
        <f t="shared" si="6"/>
        <v>0</v>
      </c>
      <c r="K39" s="342">
        <f t="shared" si="6"/>
        <v>0</v>
      </c>
      <c r="L39" s="342">
        <f t="shared" si="6"/>
        <v>0</v>
      </c>
      <c r="M39" s="342">
        <f t="shared" si="6"/>
        <v>0</v>
      </c>
    </row>
    <row r="40" spans="2:16" ht="27.75" customHeight="1" x14ac:dyDescent="0.25">
      <c r="B40" s="369" t="s">
        <v>958</v>
      </c>
      <c r="C40" s="361" t="s">
        <v>953</v>
      </c>
      <c r="D40" s="370">
        <f>D35-D36</f>
        <v>0.26654796800000008</v>
      </c>
      <c r="E40" s="362">
        <f t="shared" ref="E40:M40" si="7">E35-E36</f>
        <v>0.27587714688000009</v>
      </c>
      <c r="F40" s="362">
        <f t="shared" si="7"/>
        <v>0.28525696987392007</v>
      </c>
      <c r="G40" s="362">
        <f t="shared" si="7"/>
        <v>0.29666724866887684</v>
      </c>
      <c r="H40" s="362">
        <f t="shared" si="7"/>
        <v>0.30853393861563189</v>
      </c>
      <c r="I40" s="362">
        <f t="shared" si="7"/>
        <v>0.32087529616025723</v>
      </c>
      <c r="J40" s="362">
        <f t="shared" si="7"/>
        <v>0.33371030800666751</v>
      </c>
      <c r="K40" s="362">
        <f t="shared" si="7"/>
        <v>0.34705872032693424</v>
      </c>
      <c r="L40" s="362">
        <f t="shared" si="7"/>
        <v>0.36094106914001162</v>
      </c>
      <c r="M40" s="362">
        <f t="shared" si="7"/>
        <v>0.37537871190561206</v>
      </c>
    </row>
    <row r="41" spans="2:16" ht="20.25" customHeight="1" x14ac:dyDescent="0.25">
      <c r="B41" s="371"/>
      <c r="C41" s="372"/>
      <c r="D41" s="373"/>
      <c r="E41" s="374"/>
      <c r="F41" s="374"/>
      <c r="G41" s="375"/>
    </row>
    <row r="42" spans="2:16" ht="15" customHeight="1" x14ac:dyDescent="0.25">
      <c r="B42" s="456" t="s">
        <v>959</v>
      </c>
      <c r="C42" s="458" t="s">
        <v>951</v>
      </c>
      <c r="D42" s="460" t="s">
        <v>960</v>
      </c>
      <c r="E42" s="460"/>
      <c r="F42" s="460"/>
      <c r="G42" s="460"/>
      <c r="H42" s="460"/>
      <c r="I42" s="460"/>
      <c r="J42" s="460"/>
      <c r="K42" s="460"/>
      <c r="L42" s="460"/>
      <c r="M42" s="460"/>
    </row>
    <row r="43" spans="2:16" ht="15" customHeight="1" x14ac:dyDescent="0.25">
      <c r="B43" s="457"/>
      <c r="C43" s="459"/>
      <c r="D43" s="353">
        <v>1</v>
      </c>
      <c r="E43" s="353">
        <v>2</v>
      </c>
      <c r="F43" s="353">
        <v>3</v>
      </c>
      <c r="G43" s="353">
        <v>4</v>
      </c>
      <c r="H43" s="353">
        <v>5</v>
      </c>
      <c r="I43" s="353">
        <v>6</v>
      </c>
      <c r="J43" s="353">
        <v>7</v>
      </c>
      <c r="K43" s="353">
        <v>8</v>
      </c>
      <c r="L43" s="353">
        <v>9</v>
      </c>
      <c r="M43" s="353">
        <v>10</v>
      </c>
    </row>
    <row r="44" spans="2:16" s="377" customFormat="1" ht="29.25" customHeight="1" x14ac:dyDescent="0.25">
      <c r="B44" s="367" t="s">
        <v>958</v>
      </c>
      <c r="C44" s="376" t="s">
        <v>953</v>
      </c>
      <c r="D44" s="342">
        <f>D40</f>
        <v>0.26654796800000008</v>
      </c>
      <c r="E44" s="342">
        <f t="shared" ref="E44:M44" si="8">E40</f>
        <v>0.27587714688000009</v>
      </c>
      <c r="F44" s="342">
        <f t="shared" si="8"/>
        <v>0.28525696987392007</v>
      </c>
      <c r="G44" s="342">
        <f t="shared" si="8"/>
        <v>0.29666724866887684</v>
      </c>
      <c r="H44" s="342">
        <f t="shared" si="8"/>
        <v>0.30853393861563189</v>
      </c>
      <c r="I44" s="342">
        <f t="shared" si="8"/>
        <v>0.32087529616025723</v>
      </c>
      <c r="J44" s="342">
        <f t="shared" si="8"/>
        <v>0.33371030800666751</v>
      </c>
      <c r="K44" s="342">
        <f t="shared" si="8"/>
        <v>0.34705872032693424</v>
      </c>
      <c r="L44" s="342">
        <f t="shared" si="8"/>
        <v>0.36094106914001162</v>
      </c>
      <c r="M44" s="342">
        <f t="shared" si="8"/>
        <v>0.37537871190561206</v>
      </c>
    </row>
    <row r="45" spans="2:16" s="377" customFormat="1" ht="21.75" customHeight="1" x14ac:dyDescent="0.25">
      <c r="B45" s="367" t="s">
        <v>961</v>
      </c>
      <c r="C45" s="344" t="s">
        <v>953</v>
      </c>
      <c r="D45" s="378">
        <f>-C22</f>
        <v>-2.0824060000000002</v>
      </c>
      <c r="E45" s="378">
        <f>-'[2]1. сводные данные'!M47</f>
        <v>0</v>
      </c>
      <c r="F45" s="342"/>
      <c r="G45" s="379"/>
      <c r="H45" s="380"/>
      <c r="I45" s="380"/>
      <c r="J45" s="380"/>
      <c r="K45" s="380"/>
      <c r="L45" s="380"/>
      <c r="M45" s="380"/>
    </row>
    <row r="46" spans="2:16" s="377" customFormat="1" ht="19.5" customHeight="1" x14ac:dyDescent="0.25">
      <c r="B46" s="367" t="s">
        <v>962</v>
      </c>
      <c r="C46" s="344" t="s">
        <v>953</v>
      </c>
      <c r="D46" s="342">
        <f>SUM(D44:D45)</f>
        <v>-1.8158580320000002</v>
      </c>
      <c r="E46" s="342">
        <f t="shared" ref="E46:M46" si="9">SUM(E44:E45)</f>
        <v>0.27587714688000009</v>
      </c>
      <c r="F46" s="342">
        <f>SUM(F44:F45)</f>
        <v>0.28525696987392007</v>
      </c>
      <c r="G46" s="342">
        <f t="shared" si="9"/>
        <v>0.29666724866887684</v>
      </c>
      <c r="H46" s="342">
        <f t="shared" si="9"/>
        <v>0.30853393861563189</v>
      </c>
      <c r="I46" s="342">
        <f t="shared" si="9"/>
        <v>0.32087529616025723</v>
      </c>
      <c r="J46" s="342">
        <f t="shared" si="9"/>
        <v>0.33371030800666751</v>
      </c>
      <c r="K46" s="342">
        <f t="shared" si="9"/>
        <v>0.34705872032693424</v>
      </c>
      <c r="L46" s="342">
        <f t="shared" si="9"/>
        <v>0.36094106914001162</v>
      </c>
      <c r="M46" s="342">
        <f t="shared" si="9"/>
        <v>0.37537871190561206</v>
      </c>
    </row>
    <row r="47" spans="2:16" s="377" customFormat="1" ht="21" customHeight="1" x14ac:dyDescent="0.25">
      <c r="B47" s="367" t="s">
        <v>963</v>
      </c>
      <c r="C47" s="344" t="s">
        <v>953</v>
      </c>
      <c r="D47" s="342">
        <f>D46</f>
        <v>-1.8158580320000002</v>
      </c>
      <c r="E47" s="342">
        <f>D47+E46</f>
        <v>-1.5399808851200001</v>
      </c>
      <c r="F47" s="342">
        <f>E47+F46</f>
        <v>-1.2547239152460801</v>
      </c>
      <c r="G47" s="342">
        <f t="shared" ref="G47:L47" si="10">F47+G46</f>
        <v>-0.95805666657720323</v>
      </c>
      <c r="H47" s="342">
        <f t="shared" si="10"/>
        <v>-0.6495227279615714</v>
      </c>
      <c r="I47" s="342">
        <f>H47+I46</f>
        <v>-0.32864743180131417</v>
      </c>
      <c r="J47" s="342">
        <f t="shared" si="10"/>
        <v>5.0628762053533394E-3</v>
      </c>
      <c r="K47" s="342">
        <f t="shared" si="10"/>
        <v>0.35212159653228758</v>
      </c>
      <c r="L47" s="342">
        <f t="shared" si="10"/>
        <v>0.71306266567229915</v>
      </c>
      <c r="M47" s="342">
        <f>L47+M46</f>
        <v>1.0884413775779112</v>
      </c>
    </row>
    <row r="48" spans="2:16" s="377" customFormat="1" ht="17.25" customHeight="1" x14ac:dyDescent="0.25">
      <c r="B48" s="341" t="s">
        <v>243</v>
      </c>
      <c r="C48" s="342"/>
      <c r="D48" s="342">
        <f>1/(1+$C$28)^(D43-1)</f>
        <v>1</v>
      </c>
      <c r="E48" s="342">
        <f>1/(1+$C$28)^(E43-1)</f>
        <v>0.970873786407767</v>
      </c>
      <c r="F48" s="342">
        <f t="shared" ref="F48:M48" si="11">1/(1+$C$28)^(F43-1)</f>
        <v>0.94259590913375435</v>
      </c>
      <c r="G48" s="342">
        <f t="shared" si="11"/>
        <v>0.91514165935315961</v>
      </c>
      <c r="H48" s="342">
        <f t="shared" si="11"/>
        <v>0.888487047915689</v>
      </c>
      <c r="I48" s="342">
        <f t="shared" si="11"/>
        <v>0.86260878438416411</v>
      </c>
      <c r="J48" s="342">
        <f t="shared" si="11"/>
        <v>0.83748425668365445</v>
      </c>
      <c r="K48" s="342">
        <f t="shared" si="11"/>
        <v>0.81309151134335378</v>
      </c>
      <c r="L48" s="342">
        <f t="shared" si="11"/>
        <v>0.78940923431393573</v>
      </c>
      <c r="M48" s="342">
        <f t="shared" si="11"/>
        <v>0.76641673234362695</v>
      </c>
    </row>
    <row r="49" spans="2:14" s="377" customFormat="1" ht="17.25" customHeight="1" x14ac:dyDescent="0.25">
      <c r="B49" s="367" t="s">
        <v>964</v>
      </c>
      <c r="C49" s="344" t="s">
        <v>953</v>
      </c>
      <c r="D49" s="342">
        <f>D46*D48</f>
        <v>-1.8158580320000002</v>
      </c>
      <c r="E49" s="342">
        <f>E46*E48</f>
        <v>0.26784189017475735</v>
      </c>
      <c r="F49" s="342">
        <f t="shared" ref="F49:M49" si="12">F46*F48</f>
        <v>0.26888205285504768</v>
      </c>
      <c r="G49" s="342">
        <f t="shared" si="12"/>
        <v>0.2714925582225724</v>
      </c>
      <c r="H49" s="342">
        <f t="shared" si="12"/>
        <v>0.2741284083024032</v>
      </c>
      <c r="I49" s="342">
        <f t="shared" si="12"/>
        <v>0.27678984915970811</v>
      </c>
      <c r="J49" s="342">
        <f t="shared" si="12"/>
        <v>0.27947712924863732</v>
      </c>
      <c r="K49" s="342">
        <f t="shared" si="12"/>
        <v>0.28219049943551733</v>
      </c>
      <c r="L49" s="342">
        <f t="shared" si="12"/>
        <v>0.2849302130222699</v>
      </c>
      <c r="M49" s="342">
        <f t="shared" si="12"/>
        <v>0.28769652577005894</v>
      </c>
    </row>
    <row r="50" spans="2:14" s="377" customFormat="1" ht="27" customHeight="1" x14ac:dyDescent="0.25">
      <c r="B50" s="367" t="s">
        <v>965</v>
      </c>
      <c r="C50" s="344" t="s">
        <v>953</v>
      </c>
      <c r="D50" s="342">
        <f>D48*D47</f>
        <v>-1.8158580320000002</v>
      </c>
      <c r="E50" s="342">
        <f>E48*E47</f>
        <v>-1.4951270729320389</v>
      </c>
      <c r="F50" s="342">
        <f t="shared" ref="F50:M50" si="13">F48*F47</f>
        <v>-1.1826976296032425</v>
      </c>
      <c r="G50" s="342">
        <f t="shared" si="13"/>
        <v>-0.87675756760581858</v>
      </c>
      <c r="H50" s="342">
        <f t="shared" si="13"/>
        <v>-0.57709253112072167</v>
      </c>
      <c r="I50" s="342">
        <f t="shared" si="13"/>
        <v>-0.28349416163710911</v>
      </c>
      <c r="J50" s="342">
        <f t="shared" si="13"/>
        <v>4.2400791155217023E-3</v>
      </c>
      <c r="K50" s="342">
        <f t="shared" si="13"/>
        <v>0.28630708110107234</v>
      </c>
      <c r="L50" s="342">
        <f t="shared" si="13"/>
        <v>0.56289825292622364</v>
      </c>
      <c r="M50" s="342">
        <f t="shared" si="13"/>
        <v>0.83419968395085853</v>
      </c>
    </row>
    <row r="51" spans="2:14" s="383" customFormat="1" ht="12.75" customHeight="1" x14ac:dyDescent="0.25">
      <c r="B51" s="381"/>
      <c r="C51" s="382"/>
      <c r="D51" s="382"/>
      <c r="E51" s="382"/>
      <c r="F51" s="382"/>
      <c r="G51" s="382"/>
      <c r="H51" s="382"/>
      <c r="I51" s="382"/>
      <c r="J51" s="382"/>
      <c r="K51" s="382"/>
      <c r="L51" s="382"/>
      <c r="M51" s="382"/>
    </row>
    <row r="52" spans="2:14" s="377" customFormat="1" ht="29.25" customHeight="1" x14ac:dyDescent="0.25">
      <c r="B52" s="384" t="s">
        <v>966</v>
      </c>
      <c r="C52" s="385" t="s">
        <v>951</v>
      </c>
      <c r="D52" s="385" t="s">
        <v>967</v>
      </c>
      <c r="E52" s="382"/>
      <c r="F52" s="382"/>
      <c r="G52" s="382"/>
      <c r="H52" s="382"/>
      <c r="I52" s="382"/>
      <c r="J52" s="382"/>
      <c r="K52" s="382"/>
      <c r="L52" s="382"/>
      <c r="M52" s="382"/>
      <c r="N52" s="383"/>
    </row>
    <row r="53" spans="2:14" s="377" customFormat="1" ht="18" customHeight="1" x14ac:dyDescent="0.25">
      <c r="B53" s="367" t="s">
        <v>968</v>
      </c>
      <c r="C53" s="344" t="s">
        <v>953</v>
      </c>
      <c r="D53" s="344">
        <f>SUM(D49:M49)</f>
        <v>0.67757109419097228</v>
      </c>
      <c r="E53" s="386"/>
      <c r="F53" s="386"/>
      <c r="G53" s="387"/>
      <c r="H53" s="383"/>
      <c r="I53" s="383"/>
      <c r="J53" s="383"/>
      <c r="K53" s="383"/>
      <c r="L53" s="383"/>
      <c r="M53" s="383"/>
      <c r="N53" s="383"/>
    </row>
    <row r="54" spans="2:14" s="377" customFormat="1" ht="16.5" customHeight="1" x14ac:dyDescent="0.25">
      <c r="B54" s="388" t="s">
        <v>242</v>
      </c>
      <c r="C54" s="345" t="s">
        <v>524</v>
      </c>
      <c r="D54" s="345">
        <f>IRR(D46:M46)</f>
        <v>9.9685044534684186E-2</v>
      </c>
      <c r="E54" s="386"/>
      <c r="F54" s="386"/>
      <c r="G54" s="387"/>
      <c r="H54" s="383"/>
      <c r="I54" s="383"/>
      <c r="J54" s="383"/>
      <c r="K54" s="383"/>
      <c r="L54" s="383"/>
      <c r="M54" s="383"/>
      <c r="N54" s="383"/>
    </row>
    <row r="55" spans="2:14" s="377" customFormat="1" x14ac:dyDescent="0.25">
      <c r="B55" s="388" t="s">
        <v>969</v>
      </c>
      <c r="C55" s="376" t="s">
        <v>970</v>
      </c>
      <c r="D55" s="376">
        <f>IF(M47&lt;0,"не окупается",(COUNTIF(D47:M47,"&lt;0")+1))</f>
        <v>7</v>
      </c>
      <c r="E55" s="386"/>
      <c r="F55" s="386"/>
      <c r="G55" s="389"/>
      <c r="H55" s="383"/>
      <c r="I55" s="383"/>
      <c r="J55" s="383"/>
      <c r="K55" s="383"/>
      <c r="L55" s="383"/>
      <c r="M55" s="383"/>
      <c r="N55" s="383"/>
    </row>
    <row r="56" spans="2:14" s="377" customFormat="1" ht="15.75" customHeight="1" x14ac:dyDescent="0.25">
      <c r="B56" s="367" t="s">
        <v>971</v>
      </c>
      <c r="C56" s="376" t="s">
        <v>970</v>
      </c>
      <c r="D56" s="376">
        <f>IF(M50&lt;0,"не окупается",(COUNTIF(D50:M50,"&lt;0")+1))</f>
        <v>7</v>
      </c>
      <c r="E56" s="386"/>
      <c r="F56" s="386"/>
      <c r="G56" s="390"/>
      <c r="H56" s="383"/>
      <c r="I56" s="383"/>
      <c r="J56" s="383"/>
      <c r="K56" s="383"/>
      <c r="L56" s="383"/>
      <c r="M56" s="383"/>
      <c r="N56" s="383"/>
    </row>
    <row r="57" spans="2:14" ht="13.5" customHeight="1" x14ac:dyDescent="0.25">
      <c r="B57" s="391"/>
      <c r="C57" s="375"/>
      <c r="D57" s="375"/>
      <c r="E57" s="375"/>
      <c r="F57" s="375"/>
      <c r="G57" s="375"/>
      <c r="H57" s="375"/>
      <c r="I57" s="392"/>
    </row>
    <row r="58" spans="2:14" ht="21" customHeight="1" x14ac:dyDescent="0.25">
      <c r="B58" s="393" t="s">
        <v>972</v>
      </c>
      <c r="C58" s="394"/>
      <c r="D58" s="394"/>
      <c r="E58" s="394"/>
      <c r="F58" s="394"/>
      <c r="G58" s="394"/>
      <c r="H58" s="394"/>
      <c r="I58" s="395"/>
      <c r="J58" s="396"/>
      <c r="K58" s="396"/>
      <c r="L58" s="396"/>
      <c r="M58" s="396"/>
    </row>
    <row r="59" spans="2:14" ht="15" customHeight="1" x14ac:dyDescent="0.25">
      <c r="B59" s="397" t="s">
        <v>973</v>
      </c>
      <c r="C59" s="394"/>
      <c r="D59" s="394"/>
      <c r="E59" s="394"/>
      <c r="F59" s="394"/>
      <c r="G59" s="394"/>
      <c r="H59" s="394"/>
      <c r="I59" s="395"/>
      <c r="J59" s="396"/>
      <c r="K59" s="396"/>
      <c r="L59" s="396"/>
      <c r="M59" s="396"/>
    </row>
    <row r="60" spans="2:14" ht="21" customHeight="1" x14ac:dyDescent="0.25">
      <c r="B60" s="454" t="s">
        <v>974</v>
      </c>
      <c r="C60" s="454"/>
      <c r="D60" s="454"/>
      <c r="E60" s="454"/>
      <c r="F60" s="454"/>
      <c r="G60" s="454"/>
      <c r="H60" s="454"/>
      <c r="I60" s="454"/>
      <c r="J60" s="454"/>
      <c r="K60" s="454"/>
      <c r="L60" s="454"/>
      <c r="M60" s="454"/>
    </row>
    <row r="61" spans="2:14" ht="16.5" customHeight="1" x14ac:dyDescent="0.25">
      <c r="B61" s="454" t="s">
        <v>975</v>
      </c>
      <c r="C61" s="454"/>
      <c r="D61" s="454"/>
      <c r="E61" s="454"/>
      <c r="F61" s="454"/>
      <c r="G61" s="454"/>
      <c r="H61" s="454"/>
      <c r="I61" s="454"/>
      <c r="J61" s="454"/>
      <c r="K61" s="454"/>
      <c r="L61" s="454"/>
      <c r="M61" s="454"/>
    </row>
    <row r="62" spans="2:14" ht="18.75" customHeight="1" x14ac:dyDescent="0.25">
      <c r="B62" s="454" t="s">
        <v>976</v>
      </c>
      <c r="C62" s="454"/>
      <c r="D62" s="454"/>
      <c r="E62" s="454"/>
      <c r="F62" s="454"/>
      <c r="G62" s="454"/>
      <c r="H62" s="454"/>
      <c r="I62" s="454"/>
      <c r="J62" s="454"/>
      <c r="K62" s="454"/>
      <c r="L62" s="454"/>
      <c r="M62" s="454"/>
    </row>
  </sheetData>
  <mergeCells count="15">
    <mergeCell ref="B60:M60"/>
    <mergeCell ref="B61:M61"/>
    <mergeCell ref="B62:M62"/>
    <mergeCell ref="B15:O15"/>
    <mergeCell ref="B16:O16"/>
    <mergeCell ref="B18:O18"/>
    <mergeCell ref="B42:B43"/>
    <mergeCell ref="C42:C43"/>
    <mergeCell ref="D42:M42"/>
    <mergeCell ref="B13:P13"/>
    <mergeCell ref="B5:P5"/>
    <mergeCell ref="B7:O7"/>
    <mergeCell ref="B9:P9"/>
    <mergeCell ref="B10:O10"/>
    <mergeCell ref="B12:P12"/>
  </mergeCells>
  <pageMargins left="1.1023622047244095" right="0.70866141732283472" top="0.39370078740157483" bottom="0.27559055118110237" header="0.19685039370078741" footer="0.15748031496062992"/>
  <pageSetup paperSize="8" scale="61"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92D050"/>
    <pageSetUpPr fitToPage="1"/>
  </sheetPr>
  <dimension ref="A1:AR54"/>
  <sheetViews>
    <sheetView view="pageBreakPreview" topLeftCell="A41" zoomScale="60" workbookViewId="0">
      <selection activeCell="K56" sqref="K56"/>
    </sheetView>
  </sheetViews>
  <sheetFormatPr defaultRowHeight="15.75" x14ac:dyDescent="0.25"/>
  <cols>
    <col min="1" max="1" width="9.140625" style="56"/>
    <col min="2" max="2" width="37.7109375" style="56" customWidth="1"/>
    <col min="3" max="3" width="9.140625" style="56" customWidth="1"/>
    <col min="4" max="4" width="12.85546875" style="56" customWidth="1"/>
    <col min="5" max="6" width="0" style="56" hidden="1" customWidth="1"/>
    <col min="7" max="7" width="11" style="56" customWidth="1"/>
    <col min="8" max="8" width="15.5703125" style="56"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7" t="s">
        <v>66</v>
      </c>
    </row>
    <row r="2" spans="1:44" ht="18.75" x14ac:dyDescent="0.3">
      <c r="L2" s="14" t="s">
        <v>8</v>
      </c>
    </row>
    <row r="3" spans="1:44" ht="18.75" x14ac:dyDescent="0.3">
      <c r="L3" s="14" t="str">
        <f>'1.Титульный лист'!C3</f>
        <v>от «05» мая 2016 г. №380</v>
      </c>
    </row>
    <row r="4" spans="1:44" ht="18.75" x14ac:dyDescent="0.3">
      <c r="K4" s="14"/>
    </row>
    <row r="5" spans="1:44" x14ac:dyDescent="0.25">
      <c r="A5" s="401" t="str">
        <f>'1.Титульный лист'!A5</f>
        <v>Год раскрытия информации:  2022 год</v>
      </c>
      <c r="B5" s="401"/>
      <c r="C5" s="401"/>
      <c r="D5" s="401"/>
      <c r="E5" s="401"/>
      <c r="F5" s="401"/>
      <c r="G5" s="401"/>
      <c r="H5" s="401"/>
      <c r="I5" s="401"/>
      <c r="J5" s="401"/>
      <c r="K5" s="401"/>
      <c r="L5" s="401"/>
      <c r="M5" s="159"/>
      <c r="N5" s="159"/>
      <c r="O5" s="159"/>
      <c r="P5" s="159"/>
      <c r="Q5" s="159"/>
      <c r="R5" s="159"/>
      <c r="S5" s="159"/>
      <c r="T5" s="159"/>
      <c r="U5" s="159"/>
      <c r="V5" s="159"/>
      <c r="W5" s="159"/>
      <c r="X5" s="159"/>
      <c r="Y5" s="159"/>
      <c r="Z5" s="159"/>
      <c r="AA5" s="159"/>
      <c r="AB5" s="159"/>
      <c r="AC5" s="159"/>
      <c r="AD5" s="159"/>
      <c r="AE5" s="159"/>
      <c r="AF5" s="159"/>
      <c r="AG5" s="159"/>
      <c r="AH5" s="159"/>
      <c r="AI5" s="159"/>
      <c r="AJ5" s="159"/>
      <c r="AK5" s="159"/>
      <c r="AL5" s="159"/>
      <c r="AM5" s="159"/>
      <c r="AN5" s="159"/>
      <c r="AO5" s="159"/>
      <c r="AP5" s="159"/>
      <c r="AQ5" s="159"/>
      <c r="AR5" s="159"/>
    </row>
    <row r="6" spans="1:44" ht="18.75" x14ac:dyDescent="0.3">
      <c r="K6" s="14"/>
    </row>
    <row r="7" spans="1:44" ht="18.75" x14ac:dyDescent="0.25">
      <c r="A7" s="405" t="s">
        <v>7</v>
      </c>
      <c r="B7" s="405"/>
      <c r="C7" s="405"/>
      <c r="D7" s="405"/>
      <c r="E7" s="405"/>
      <c r="F7" s="405"/>
      <c r="G7" s="405"/>
      <c r="H7" s="405"/>
      <c r="I7" s="405"/>
      <c r="J7" s="405"/>
      <c r="K7" s="405"/>
      <c r="L7" s="405"/>
    </row>
    <row r="8" spans="1:44" ht="18.75" x14ac:dyDescent="0.25">
      <c r="A8" s="405"/>
      <c r="B8" s="405"/>
      <c r="C8" s="405"/>
      <c r="D8" s="405"/>
      <c r="E8" s="405"/>
      <c r="F8" s="405"/>
      <c r="G8" s="405"/>
      <c r="H8" s="405"/>
      <c r="I8" s="405"/>
      <c r="J8" s="405"/>
      <c r="K8" s="405"/>
      <c r="L8" s="405"/>
    </row>
    <row r="9" spans="1:44" x14ac:dyDescent="0.25">
      <c r="A9" s="406" t="s">
        <v>442</v>
      </c>
      <c r="B9" s="406"/>
      <c r="C9" s="406"/>
      <c r="D9" s="406"/>
      <c r="E9" s="406"/>
      <c r="F9" s="406"/>
      <c r="G9" s="406"/>
      <c r="H9" s="406"/>
      <c r="I9" s="406"/>
      <c r="J9" s="406"/>
      <c r="K9" s="406"/>
      <c r="L9" s="406"/>
    </row>
    <row r="10" spans="1:44" x14ac:dyDescent="0.25">
      <c r="A10" s="402" t="s">
        <v>6</v>
      </c>
      <c r="B10" s="402"/>
      <c r="C10" s="402"/>
      <c r="D10" s="402"/>
      <c r="E10" s="402"/>
      <c r="F10" s="402"/>
      <c r="G10" s="402"/>
      <c r="H10" s="402"/>
      <c r="I10" s="402"/>
      <c r="J10" s="402"/>
      <c r="K10" s="402"/>
      <c r="L10" s="402"/>
    </row>
    <row r="11" spans="1:44" ht="18.75" x14ac:dyDescent="0.25">
      <c r="A11" s="405"/>
      <c r="B11" s="405"/>
      <c r="C11" s="405"/>
      <c r="D11" s="405"/>
      <c r="E11" s="405"/>
      <c r="F11" s="405"/>
      <c r="G11" s="405"/>
      <c r="H11" s="405"/>
      <c r="I11" s="405"/>
      <c r="J11" s="405"/>
      <c r="K11" s="405"/>
      <c r="L11" s="405"/>
    </row>
    <row r="12" spans="1:44" x14ac:dyDescent="0.25">
      <c r="A12" s="407" t="str">
        <f xml:space="preserve"> '1.Титульный лист'!A12</f>
        <v>L_ 2022_14_Ц_4</v>
      </c>
      <c r="B12" s="407"/>
      <c r="C12" s="407"/>
      <c r="D12" s="407"/>
      <c r="E12" s="407"/>
      <c r="F12" s="407"/>
      <c r="G12" s="407"/>
      <c r="H12" s="407"/>
      <c r="I12" s="407"/>
      <c r="J12" s="407"/>
      <c r="K12" s="407"/>
      <c r="L12" s="407"/>
    </row>
    <row r="13" spans="1:44" x14ac:dyDescent="0.25">
      <c r="A13" s="402" t="s">
        <v>5</v>
      </c>
      <c r="B13" s="402"/>
      <c r="C13" s="402"/>
      <c r="D13" s="402"/>
      <c r="E13" s="402"/>
      <c r="F13" s="402"/>
      <c r="G13" s="402"/>
      <c r="H13" s="402"/>
      <c r="I13" s="402"/>
      <c r="J13" s="402"/>
      <c r="K13" s="402"/>
      <c r="L13" s="402"/>
    </row>
    <row r="14" spans="1:44" ht="18.75" x14ac:dyDescent="0.25">
      <c r="A14" s="413"/>
      <c r="B14" s="413"/>
      <c r="C14" s="413"/>
      <c r="D14" s="413"/>
      <c r="E14" s="413"/>
      <c r="F14" s="413"/>
      <c r="G14" s="413"/>
      <c r="H14" s="413"/>
      <c r="I14" s="413"/>
      <c r="J14" s="413"/>
      <c r="K14" s="413"/>
      <c r="L14" s="413"/>
    </row>
    <row r="15" spans="1:44" x14ac:dyDescent="0.25">
      <c r="A15" s="406" t="str">
        <f xml:space="preserve"> '1.Титульный лист'!A15</f>
        <v>Строительство ВЛ-10/0,4кВ |от ТП-14 н.п. Кудеевский</v>
      </c>
      <c r="B15" s="406"/>
      <c r="C15" s="406"/>
      <c r="D15" s="406"/>
      <c r="E15" s="406"/>
      <c r="F15" s="406"/>
      <c r="G15" s="406"/>
      <c r="H15" s="406"/>
      <c r="I15" s="406"/>
      <c r="J15" s="406"/>
      <c r="K15" s="406"/>
      <c r="L15" s="406"/>
    </row>
    <row r="16" spans="1:44" x14ac:dyDescent="0.25">
      <c r="A16" s="402" t="s">
        <v>4</v>
      </c>
      <c r="B16" s="402"/>
      <c r="C16" s="402"/>
      <c r="D16" s="402"/>
      <c r="E16" s="402"/>
      <c r="F16" s="402"/>
      <c r="G16" s="402"/>
      <c r="H16" s="402"/>
      <c r="I16" s="402"/>
      <c r="J16" s="402"/>
      <c r="K16" s="402"/>
      <c r="L16" s="402"/>
    </row>
    <row r="17" spans="1:12" ht="15.75" customHeight="1" x14ac:dyDescent="0.25">
      <c r="L17" s="95"/>
    </row>
    <row r="18" spans="1:12" x14ac:dyDescent="0.25">
      <c r="K18" s="94"/>
    </row>
    <row r="19" spans="1:12" ht="15.75" customHeight="1" x14ac:dyDescent="0.25">
      <c r="A19" s="471" t="s">
        <v>388</v>
      </c>
      <c r="B19" s="471"/>
      <c r="C19" s="471"/>
      <c r="D19" s="471"/>
      <c r="E19" s="471"/>
      <c r="F19" s="471"/>
      <c r="G19" s="471"/>
      <c r="H19" s="471"/>
      <c r="I19" s="471"/>
      <c r="J19" s="471"/>
      <c r="K19" s="471"/>
      <c r="L19" s="471"/>
    </row>
    <row r="20" spans="1:12" x14ac:dyDescent="0.25">
      <c r="A20" s="60"/>
      <c r="B20" s="60"/>
      <c r="C20" s="93"/>
      <c r="D20" s="93"/>
      <c r="E20" s="93"/>
      <c r="F20" s="93"/>
      <c r="G20" s="93"/>
      <c r="H20" s="93"/>
      <c r="I20" s="93"/>
      <c r="J20" s="93"/>
      <c r="K20" s="93"/>
      <c r="L20" s="93"/>
    </row>
    <row r="21" spans="1:12" ht="28.5" customHeight="1" x14ac:dyDescent="0.25">
      <c r="A21" s="461" t="s">
        <v>212</v>
      </c>
      <c r="B21" s="461" t="s">
        <v>211</v>
      </c>
      <c r="C21" s="467" t="s">
        <v>323</v>
      </c>
      <c r="D21" s="467"/>
      <c r="E21" s="467"/>
      <c r="F21" s="467"/>
      <c r="G21" s="467"/>
      <c r="H21" s="467"/>
      <c r="I21" s="462" t="s">
        <v>210</v>
      </c>
      <c r="J21" s="464" t="s">
        <v>325</v>
      </c>
      <c r="K21" s="461" t="s">
        <v>209</v>
      </c>
      <c r="L21" s="463" t="s">
        <v>324</v>
      </c>
    </row>
    <row r="22" spans="1:12" ht="58.5" customHeight="1" x14ac:dyDescent="0.25">
      <c r="A22" s="461"/>
      <c r="B22" s="461"/>
      <c r="C22" s="468" t="s">
        <v>2</v>
      </c>
      <c r="D22" s="468"/>
      <c r="E22" s="138"/>
      <c r="F22" s="139"/>
      <c r="G22" s="469" t="s">
        <v>424</v>
      </c>
      <c r="H22" s="470"/>
      <c r="I22" s="462"/>
      <c r="J22" s="465"/>
      <c r="K22" s="461"/>
      <c r="L22" s="463"/>
    </row>
    <row r="23" spans="1:12" ht="47.25" x14ac:dyDescent="0.25">
      <c r="A23" s="461"/>
      <c r="B23" s="461"/>
      <c r="C23" s="92" t="s">
        <v>208</v>
      </c>
      <c r="D23" s="92" t="s">
        <v>207</v>
      </c>
      <c r="E23" s="92" t="s">
        <v>208</v>
      </c>
      <c r="F23" s="92" t="s">
        <v>207</v>
      </c>
      <c r="G23" s="92" t="s">
        <v>208</v>
      </c>
      <c r="H23" s="92" t="s">
        <v>207</v>
      </c>
      <c r="I23" s="462"/>
      <c r="J23" s="466"/>
      <c r="K23" s="461"/>
      <c r="L23" s="463"/>
    </row>
    <row r="24" spans="1:12" x14ac:dyDescent="0.25">
      <c r="A24" s="69">
        <v>1</v>
      </c>
      <c r="B24" s="69">
        <v>2</v>
      </c>
      <c r="C24" s="92">
        <v>3</v>
      </c>
      <c r="D24" s="92">
        <v>4</v>
      </c>
      <c r="E24" s="92">
        <v>5</v>
      </c>
      <c r="F24" s="92">
        <v>6</v>
      </c>
      <c r="G24" s="92">
        <v>7</v>
      </c>
      <c r="H24" s="92">
        <v>8</v>
      </c>
      <c r="I24" s="92">
        <v>9</v>
      </c>
      <c r="J24" s="92">
        <v>10</v>
      </c>
      <c r="K24" s="92">
        <v>11</v>
      </c>
      <c r="L24" s="92">
        <v>12</v>
      </c>
    </row>
    <row r="25" spans="1:12" x14ac:dyDescent="0.25">
      <c r="A25" s="87">
        <v>1</v>
      </c>
      <c r="B25" s="88" t="s">
        <v>206</v>
      </c>
      <c r="C25" s="85">
        <v>2022</v>
      </c>
      <c r="D25" s="85">
        <v>2022</v>
      </c>
      <c r="E25" s="85">
        <v>2022</v>
      </c>
      <c r="F25" s="85">
        <v>2022</v>
      </c>
      <c r="G25" s="85">
        <v>2022</v>
      </c>
      <c r="H25" s="85">
        <v>2022</v>
      </c>
      <c r="I25" s="173">
        <v>100</v>
      </c>
      <c r="J25" s="173">
        <v>100</v>
      </c>
      <c r="K25" s="84"/>
      <c r="L25" s="99"/>
    </row>
    <row r="26" spans="1:12" ht="21.75" customHeight="1" x14ac:dyDescent="0.25">
      <c r="A26" s="87" t="s">
        <v>205</v>
      </c>
      <c r="B26" s="91" t="s">
        <v>330</v>
      </c>
      <c r="C26" s="85">
        <v>2022</v>
      </c>
      <c r="D26" s="85">
        <v>2022</v>
      </c>
      <c r="E26" s="85">
        <v>2022</v>
      </c>
      <c r="F26" s="85">
        <v>2022</v>
      </c>
      <c r="G26" s="85">
        <v>2022</v>
      </c>
      <c r="H26" s="85">
        <v>2022</v>
      </c>
      <c r="I26" s="173" t="s">
        <v>421</v>
      </c>
      <c r="J26" s="173" t="s">
        <v>421</v>
      </c>
      <c r="K26" s="84"/>
      <c r="L26" s="84"/>
    </row>
    <row r="27" spans="1:12" s="63" customFormat="1" ht="39" customHeight="1" x14ac:dyDescent="0.25">
      <c r="A27" s="87" t="s">
        <v>204</v>
      </c>
      <c r="B27" s="91" t="s">
        <v>332</v>
      </c>
      <c r="C27" s="85">
        <v>2022</v>
      </c>
      <c r="D27" s="85">
        <v>2022</v>
      </c>
      <c r="E27" s="85">
        <v>2022</v>
      </c>
      <c r="F27" s="85">
        <v>2022</v>
      </c>
      <c r="G27" s="85">
        <v>2022</v>
      </c>
      <c r="H27" s="85">
        <v>2022</v>
      </c>
      <c r="I27" s="173" t="s">
        <v>421</v>
      </c>
      <c r="J27" s="173" t="s">
        <v>421</v>
      </c>
      <c r="K27" s="84"/>
      <c r="L27" s="84"/>
    </row>
    <row r="28" spans="1:12" s="63" customFormat="1" ht="70.5" customHeight="1" x14ac:dyDescent="0.25">
      <c r="A28" s="87" t="s">
        <v>331</v>
      </c>
      <c r="B28" s="91" t="s">
        <v>336</v>
      </c>
      <c r="C28" s="85">
        <v>2022</v>
      </c>
      <c r="D28" s="85">
        <v>2022</v>
      </c>
      <c r="E28" s="85">
        <v>2022</v>
      </c>
      <c r="F28" s="85">
        <v>2022</v>
      </c>
      <c r="G28" s="85">
        <v>2022</v>
      </c>
      <c r="H28" s="85">
        <v>2022</v>
      </c>
      <c r="I28" s="173">
        <v>0</v>
      </c>
      <c r="J28" s="90"/>
      <c r="K28" s="84"/>
      <c r="L28" s="84"/>
    </row>
    <row r="29" spans="1:12" s="63" customFormat="1" ht="54" customHeight="1" x14ac:dyDescent="0.25">
      <c r="A29" s="87" t="s">
        <v>203</v>
      </c>
      <c r="B29" s="91" t="s">
        <v>335</v>
      </c>
      <c r="C29" s="85">
        <v>2022</v>
      </c>
      <c r="D29" s="85">
        <v>2022</v>
      </c>
      <c r="E29" s="85">
        <v>2022</v>
      </c>
      <c r="F29" s="85">
        <v>2022</v>
      </c>
      <c r="G29" s="85">
        <v>2022</v>
      </c>
      <c r="H29" s="85">
        <v>2022</v>
      </c>
      <c r="I29" s="173">
        <v>0</v>
      </c>
      <c r="J29" s="90"/>
      <c r="K29" s="84"/>
      <c r="L29" s="84"/>
    </row>
    <row r="30" spans="1:12" s="63" customFormat="1" ht="42" customHeight="1" x14ac:dyDescent="0.25">
      <c r="A30" s="87" t="s">
        <v>202</v>
      </c>
      <c r="B30" s="91" t="s">
        <v>337</v>
      </c>
      <c r="C30" s="85">
        <v>2022</v>
      </c>
      <c r="D30" s="85">
        <v>2022</v>
      </c>
      <c r="E30" s="85">
        <v>2022</v>
      </c>
      <c r="F30" s="85">
        <v>2022</v>
      </c>
      <c r="G30" s="85">
        <v>2022</v>
      </c>
      <c r="H30" s="85">
        <v>2022</v>
      </c>
      <c r="I30" s="173">
        <v>0</v>
      </c>
      <c r="J30" s="90"/>
      <c r="K30" s="84"/>
      <c r="L30" s="84"/>
    </row>
    <row r="31" spans="1:12" s="63" customFormat="1" ht="37.5" customHeight="1" x14ac:dyDescent="0.25">
      <c r="A31" s="87" t="s">
        <v>201</v>
      </c>
      <c r="B31" s="86" t="s">
        <v>333</v>
      </c>
      <c r="C31" s="85">
        <v>2022</v>
      </c>
      <c r="D31" s="85">
        <v>2022</v>
      </c>
      <c r="E31" s="85">
        <v>2022</v>
      </c>
      <c r="F31" s="85">
        <v>2022</v>
      </c>
      <c r="G31" s="85">
        <v>2022</v>
      </c>
      <c r="H31" s="85">
        <v>2022</v>
      </c>
      <c r="I31" s="173">
        <v>100</v>
      </c>
      <c r="J31" s="173">
        <v>100</v>
      </c>
      <c r="K31" s="84"/>
      <c r="L31" s="84"/>
    </row>
    <row r="32" spans="1:12" s="63" customFormat="1" ht="31.5" x14ac:dyDescent="0.25">
      <c r="A32" s="87" t="s">
        <v>199</v>
      </c>
      <c r="B32" s="86" t="s">
        <v>338</v>
      </c>
      <c r="C32" s="85">
        <v>2022</v>
      </c>
      <c r="D32" s="85">
        <v>2022</v>
      </c>
      <c r="E32" s="85">
        <v>2022</v>
      </c>
      <c r="F32" s="85">
        <v>2022</v>
      </c>
      <c r="G32" s="85">
        <v>2022</v>
      </c>
      <c r="H32" s="85">
        <v>2022</v>
      </c>
      <c r="I32" s="173">
        <v>100</v>
      </c>
      <c r="J32" s="173">
        <v>100</v>
      </c>
      <c r="K32" s="84"/>
      <c r="L32" s="84"/>
    </row>
    <row r="33" spans="1:12" s="63" customFormat="1" ht="37.5" customHeight="1" x14ac:dyDescent="0.25">
      <c r="A33" s="87" t="s">
        <v>349</v>
      </c>
      <c r="B33" s="86" t="s">
        <v>266</v>
      </c>
      <c r="C33" s="85">
        <v>2022</v>
      </c>
      <c r="D33" s="85">
        <v>2022</v>
      </c>
      <c r="E33" s="85">
        <v>2022</v>
      </c>
      <c r="F33" s="85">
        <v>2022</v>
      </c>
      <c r="G33" s="85">
        <v>2022</v>
      </c>
      <c r="H33" s="85">
        <v>2022</v>
      </c>
      <c r="I33" s="173" t="s">
        <v>421</v>
      </c>
      <c r="J33" s="173" t="s">
        <v>421</v>
      </c>
      <c r="K33" s="84"/>
      <c r="L33" s="84"/>
    </row>
    <row r="34" spans="1:12" s="63" customFormat="1" ht="47.25" customHeight="1" x14ac:dyDescent="0.25">
      <c r="A34" s="87" t="s">
        <v>350</v>
      </c>
      <c r="B34" s="86" t="s">
        <v>342</v>
      </c>
      <c r="C34" s="85">
        <v>2022</v>
      </c>
      <c r="D34" s="85">
        <v>2022</v>
      </c>
      <c r="E34" s="85">
        <v>2022</v>
      </c>
      <c r="F34" s="85">
        <v>2022</v>
      </c>
      <c r="G34" s="85">
        <v>2022</v>
      </c>
      <c r="H34" s="85">
        <v>2022</v>
      </c>
      <c r="I34" s="173" t="s">
        <v>421</v>
      </c>
      <c r="J34" s="173" t="s">
        <v>421</v>
      </c>
      <c r="K34" s="89"/>
      <c r="L34" s="84"/>
    </row>
    <row r="35" spans="1:12" s="63" customFormat="1" ht="49.5" customHeight="1" x14ac:dyDescent="0.25">
      <c r="A35" s="87" t="s">
        <v>351</v>
      </c>
      <c r="B35" s="86" t="s">
        <v>200</v>
      </c>
      <c r="C35" s="85">
        <v>2022</v>
      </c>
      <c r="D35" s="85">
        <v>2022</v>
      </c>
      <c r="E35" s="85">
        <v>2022</v>
      </c>
      <c r="F35" s="85">
        <v>2022</v>
      </c>
      <c r="G35" s="85">
        <v>2022</v>
      </c>
      <c r="H35" s="85">
        <v>2022</v>
      </c>
      <c r="I35" s="173">
        <v>100</v>
      </c>
      <c r="J35" s="173">
        <v>100</v>
      </c>
      <c r="K35" s="89"/>
      <c r="L35" s="84"/>
    </row>
    <row r="36" spans="1:12" ht="37.5" customHeight="1" x14ac:dyDescent="0.25">
      <c r="A36" s="87" t="s">
        <v>352</v>
      </c>
      <c r="B36" s="86" t="s">
        <v>334</v>
      </c>
      <c r="C36" s="85">
        <v>2022</v>
      </c>
      <c r="D36" s="85">
        <v>2022</v>
      </c>
      <c r="E36" s="85">
        <v>2022</v>
      </c>
      <c r="F36" s="85">
        <v>2022</v>
      </c>
      <c r="G36" s="85">
        <v>2022</v>
      </c>
      <c r="H36" s="85">
        <v>2022</v>
      </c>
      <c r="I36" s="173" t="s">
        <v>421</v>
      </c>
      <c r="J36" s="173" t="s">
        <v>421</v>
      </c>
      <c r="K36" s="84"/>
      <c r="L36" s="84"/>
    </row>
    <row r="37" spans="1:12" x14ac:dyDescent="0.25">
      <c r="A37" s="87" t="s">
        <v>353</v>
      </c>
      <c r="B37" s="86" t="s">
        <v>198</v>
      </c>
      <c r="C37" s="85">
        <v>2022</v>
      </c>
      <c r="D37" s="85">
        <v>2022</v>
      </c>
      <c r="E37" s="85">
        <v>2022</v>
      </c>
      <c r="F37" s="85">
        <v>2022</v>
      </c>
      <c r="G37" s="85">
        <v>2022</v>
      </c>
      <c r="H37" s="85">
        <v>2022</v>
      </c>
      <c r="I37" s="173">
        <v>100</v>
      </c>
      <c r="J37" s="181">
        <v>100</v>
      </c>
      <c r="K37" s="84"/>
      <c r="L37" s="84"/>
    </row>
    <row r="38" spans="1:12" x14ac:dyDescent="0.25">
      <c r="A38" s="87">
        <v>2</v>
      </c>
      <c r="B38" s="88" t="s">
        <v>197</v>
      </c>
      <c r="C38" s="85">
        <v>2022</v>
      </c>
      <c r="D38" s="85">
        <v>2022</v>
      </c>
      <c r="E38" s="85">
        <v>2022</v>
      </c>
      <c r="F38" s="85">
        <v>2022</v>
      </c>
      <c r="G38" s="85">
        <v>2022</v>
      </c>
      <c r="H38" s="85">
        <v>2022</v>
      </c>
      <c r="I38" s="173">
        <v>100</v>
      </c>
      <c r="J38" s="181">
        <v>100</v>
      </c>
      <c r="K38" s="84"/>
      <c r="L38" s="84"/>
    </row>
    <row r="39" spans="1:12" ht="63" x14ac:dyDescent="0.25">
      <c r="A39" s="185" t="s">
        <v>167</v>
      </c>
      <c r="B39" s="86" t="s">
        <v>339</v>
      </c>
      <c r="C39" s="85">
        <v>2022</v>
      </c>
      <c r="D39" s="85">
        <v>2022</v>
      </c>
      <c r="E39" s="85">
        <v>2022</v>
      </c>
      <c r="F39" s="85">
        <v>2022</v>
      </c>
      <c r="G39" s="85">
        <v>2022</v>
      </c>
      <c r="H39" s="85">
        <v>2022</v>
      </c>
      <c r="I39" s="173">
        <v>100</v>
      </c>
      <c r="J39" s="173">
        <v>100</v>
      </c>
      <c r="K39" s="84"/>
      <c r="L39" s="84"/>
    </row>
    <row r="40" spans="1:12" ht="33.75" customHeight="1" x14ac:dyDescent="0.25">
      <c r="A40" s="184" t="s">
        <v>426</v>
      </c>
      <c r="B40" s="86" t="s">
        <v>341</v>
      </c>
      <c r="C40" s="85">
        <v>2022</v>
      </c>
      <c r="D40" s="85">
        <v>2022</v>
      </c>
      <c r="E40" s="85">
        <v>2022</v>
      </c>
      <c r="F40" s="85">
        <v>2022</v>
      </c>
      <c r="G40" s="85">
        <v>2022</v>
      </c>
      <c r="H40" s="85">
        <v>2022</v>
      </c>
      <c r="I40" s="173">
        <v>100</v>
      </c>
      <c r="J40" s="173">
        <v>100</v>
      </c>
      <c r="K40" s="84"/>
      <c r="L40" s="84"/>
    </row>
    <row r="41" spans="1:12" ht="63" customHeight="1" x14ac:dyDescent="0.25">
      <c r="A41" s="87">
        <v>3</v>
      </c>
      <c r="B41" s="88" t="s">
        <v>418</v>
      </c>
      <c r="C41" s="85">
        <v>2022</v>
      </c>
      <c r="D41" s="85">
        <v>2022</v>
      </c>
      <c r="E41" s="85">
        <v>2022</v>
      </c>
      <c r="F41" s="85">
        <v>2022</v>
      </c>
      <c r="G41" s="85">
        <v>2022</v>
      </c>
      <c r="H41" s="85">
        <v>2022</v>
      </c>
      <c r="I41" s="173">
        <v>100</v>
      </c>
      <c r="J41" s="173">
        <v>100</v>
      </c>
      <c r="K41" s="84"/>
      <c r="L41" s="84"/>
    </row>
    <row r="42" spans="1:12" ht="58.5" customHeight="1" x14ac:dyDescent="0.25">
      <c r="A42" s="87" t="s">
        <v>427</v>
      </c>
      <c r="B42" s="86" t="s">
        <v>340</v>
      </c>
      <c r="C42" s="85">
        <v>2022</v>
      </c>
      <c r="D42" s="85">
        <v>2022</v>
      </c>
      <c r="E42" s="85">
        <v>2022</v>
      </c>
      <c r="F42" s="85">
        <v>2022</v>
      </c>
      <c r="G42" s="85">
        <v>2022</v>
      </c>
      <c r="H42" s="85">
        <v>2022</v>
      </c>
      <c r="I42" s="173">
        <v>100</v>
      </c>
      <c r="J42" s="173">
        <v>100</v>
      </c>
      <c r="K42" s="84"/>
      <c r="L42" s="84"/>
    </row>
    <row r="43" spans="1:12" ht="34.5" customHeight="1" x14ac:dyDescent="0.25">
      <c r="A43" s="185" t="s">
        <v>156</v>
      </c>
      <c r="B43" s="86" t="s">
        <v>196</v>
      </c>
      <c r="C43" s="85">
        <v>2022</v>
      </c>
      <c r="D43" s="85">
        <v>2022</v>
      </c>
      <c r="E43" s="85">
        <v>2022</v>
      </c>
      <c r="F43" s="85">
        <v>2022</v>
      </c>
      <c r="G43" s="85">
        <v>2022</v>
      </c>
      <c r="H43" s="85">
        <v>2022</v>
      </c>
      <c r="I43" s="173">
        <v>100</v>
      </c>
      <c r="J43" s="173">
        <v>100</v>
      </c>
      <c r="K43" s="84"/>
      <c r="L43" s="84"/>
    </row>
    <row r="44" spans="1:12" ht="24.75" customHeight="1" x14ac:dyDescent="0.25">
      <c r="A44" s="185" t="s">
        <v>155</v>
      </c>
      <c r="B44" s="86" t="s">
        <v>195</v>
      </c>
      <c r="C44" s="85">
        <v>2022</v>
      </c>
      <c r="D44" s="85">
        <v>2022</v>
      </c>
      <c r="E44" s="85">
        <v>2022</v>
      </c>
      <c r="F44" s="85">
        <v>2022</v>
      </c>
      <c r="G44" s="85">
        <v>2022</v>
      </c>
      <c r="H44" s="85">
        <v>2022</v>
      </c>
      <c r="I44" s="173">
        <v>100</v>
      </c>
      <c r="J44" s="173">
        <v>100</v>
      </c>
      <c r="K44" s="84"/>
      <c r="L44" s="84"/>
    </row>
    <row r="45" spans="1:12" ht="90.75" customHeight="1" x14ac:dyDescent="0.25">
      <c r="A45" s="185" t="s">
        <v>154</v>
      </c>
      <c r="B45" s="86" t="s">
        <v>345</v>
      </c>
      <c r="C45" s="85">
        <v>2022</v>
      </c>
      <c r="D45" s="85">
        <v>2022</v>
      </c>
      <c r="E45" s="85">
        <v>2022</v>
      </c>
      <c r="F45" s="85">
        <v>2022</v>
      </c>
      <c r="G45" s="85">
        <v>2022</v>
      </c>
      <c r="H45" s="85">
        <v>2022</v>
      </c>
      <c r="I45" s="173" t="s">
        <v>421</v>
      </c>
      <c r="J45" s="187" t="s">
        <v>421</v>
      </c>
      <c r="K45" s="84"/>
      <c r="L45" s="84"/>
    </row>
    <row r="46" spans="1:12" ht="167.25" customHeight="1" x14ac:dyDescent="0.25">
      <c r="A46" s="185" t="s">
        <v>153</v>
      </c>
      <c r="B46" s="86" t="s">
        <v>343</v>
      </c>
      <c r="C46" s="85">
        <v>2022</v>
      </c>
      <c r="D46" s="85">
        <v>2022</v>
      </c>
      <c r="E46" s="85">
        <v>2022</v>
      </c>
      <c r="F46" s="85">
        <v>2022</v>
      </c>
      <c r="G46" s="85">
        <v>2022</v>
      </c>
      <c r="H46" s="85">
        <v>2022</v>
      </c>
      <c r="I46" s="173" t="s">
        <v>421</v>
      </c>
      <c r="J46" s="187" t="s">
        <v>421</v>
      </c>
      <c r="K46" s="84"/>
      <c r="L46" s="84"/>
    </row>
    <row r="47" spans="1:12" ht="30.75" customHeight="1" x14ac:dyDescent="0.25">
      <c r="A47" s="185" t="s">
        <v>152</v>
      </c>
      <c r="B47" s="86" t="s">
        <v>194</v>
      </c>
      <c r="C47" s="85">
        <v>2022</v>
      </c>
      <c r="D47" s="85">
        <v>2022</v>
      </c>
      <c r="E47" s="85">
        <v>2022</v>
      </c>
      <c r="F47" s="85">
        <v>2022</v>
      </c>
      <c r="G47" s="85">
        <v>2022</v>
      </c>
      <c r="H47" s="85">
        <v>2022</v>
      </c>
      <c r="I47" s="173">
        <v>100</v>
      </c>
      <c r="J47" s="187">
        <v>100</v>
      </c>
      <c r="K47" s="84"/>
      <c r="L47" s="84"/>
    </row>
    <row r="48" spans="1:12" ht="37.5" customHeight="1" x14ac:dyDescent="0.25">
      <c r="A48" s="87">
        <v>4</v>
      </c>
      <c r="B48" s="88" t="s">
        <v>193</v>
      </c>
      <c r="C48" s="85">
        <v>2022</v>
      </c>
      <c r="D48" s="85">
        <v>2022</v>
      </c>
      <c r="E48" s="85">
        <v>2022</v>
      </c>
      <c r="F48" s="85">
        <v>2022</v>
      </c>
      <c r="G48" s="85">
        <v>2022</v>
      </c>
      <c r="H48" s="85">
        <v>2022</v>
      </c>
      <c r="I48" s="173">
        <v>100</v>
      </c>
      <c r="J48" s="187">
        <v>100</v>
      </c>
      <c r="K48" s="84"/>
      <c r="L48" s="84"/>
    </row>
    <row r="49" spans="1:12" ht="35.25" customHeight="1" x14ac:dyDescent="0.25">
      <c r="A49" s="184" t="s">
        <v>192</v>
      </c>
      <c r="B49" s="86" t="s">
        <v>191</v>
      </c>
      <c r="C49" s="85">
        <v>2022</v>
      </c>
      <c r="D49" s="85">
        <v>2022</v>
      </c>
      <c r="E49" s="85">
        <v>2022</v>
      </c>
      <c r="F49" s="85">
        <v>2022</v>
      </c>
      <c r="G49" s="85">
        <v>2022</v>
      </c>
      <c r="H49" s="85">
        <v>2022</v>
      </c>
      <c r="I49" s="173">
        <v>100</v>
      </c>
      <c r="J49" s="187">
        <v>100</v>
      </c>
      <c r="K49" s="84"/>
      <c r="L49" s="84"/>
    </row>
    <row r="50" spans="1:12" ht="86.25" customHeight="1" x14ac:dyDescent="0.25">
      <c r="A50" s="87" t="s">
        <v>190</v>
      </c>
      <c r="B50" s="86" t="s">
        <v>344</v>
      </c>
      <c r="C50" s="85">
        <v>2022</v>
      </c>
      <c r="D50" s="85">
        <v>2022</v>
      </c>
      <c r="E50" s="85">
        <v>2022</v>
      </c>
      <c r="F50" s="85">
        <v>2022</v>
      </c>
      <c r="G50" s="85">
        <v>2022</v>
      </c>
      <c r="H50" s="85">
        <v>2022</v>
      </c>
      <c r="I50" s="173">
        <v>100</v>
      </c>
      <c r="J50" s="187">
        <v>100</v>
      </c>
      <c r="K50" s="84"/>
      <c r="L50" s="84"/>
    </row>
    <row r="51" spans="1:12" ht="77.25" customHeight="1" x14ac:dyDescent="0.25">
      <c r="A51" s="87" t="s">
        <v>188</v>
      </c>
      <c r="B51" s="86" t="s">
        <v>346</v>
      </c>
      <c r="C51" s="85">
        <v>2022</v>
      </c>
      <c r="D51" s="85">
        <v>2022</v>
      </c>
      <c r="E51" s="85">
        <v>2022</v>
      </c>
      <c r="F51" s="85">
        <v>2022</v>
      </c>
      <c r="G51" s="85">
        <v>2022</v>
      </c>
      <c r="H51" s="85">
        <v>2022</v>
      </c>
      <c r="I51" s="173" t="s">
        <v>421</v>
      </c>
      <c r="J51" s="187" t="s">
        <v>421</v>
      </c>
      <c r="K51" s="84"/>
      <c r="L51" s="84"/>
    </row>
    <row r="52" spans="1:12" ht="71.25" customHeight="1" x14ac:dyDescent="0.25">
      <c r="A52" s="87" t="s">
        <v>186</v>
      </c>
      <c r="B52" s="86" t="s">
        <v>189</v>
      </c>
      <c r="C52" s="85">
        <v>2022</v>
      </c>
      <c r="D52" s="85">
        <v>2022</v>
      </c>
      <c r="E52" s="85">
        <v>2022</v>
      </c>
      <c r="F52" s="85">
        <v>2022</v>
      </c>
      <c r="G52" s="85">
        <v>2022</v>
      </c>
      <c r="H52" s="85">
        <v>2022</v>
      </c>
      <c r="I52" s="173" t="s">
        <v>421</v>
      </c>
      <c r="J52" s="187" t="s">
        <v>421</v>
      </c>
      <c r="K52" s="84"/>
      <c r="L52" s="84"/>
    </row>
    <row r="53" spans="1:12" ht="48" customHeight="1" x14ac:dyDescent="0.25">
      <c r="A53" s="87" t="s">
        <v>348</v>
      </c>
      <c r="B53" s="146" t="s">
        <v>347</v>
      </c>
      <c r="C53" s="85">
        <v>2022</v>
      </c>
      <c r="D53" s="85">
        <v>2022</v>
      </c>
      <c r="E53" s="85">
        <v>2022</v>
      </c>
      <c r="F53" s="85">
        <v>2022</v>
      </c>
      <c r="G53" s="85">
        <v>2022</v>
      </c>
      <c r="H53" s="85">
        <v>2022</v>
      </c>
      <c r="I53" s="173">
        <v>100</v>
      </c>
      <c r="J53" s="173">
        <v>100</v>
      </c>
      <c r="K53" s="84"/>
      <c r="L53" s="84"/>
    </row>
    <row r="54" spans="1:12" ht="46.5" customHeight="1" x14ac:dyDescent="0.25">
      <c r="A54" s="87" t="s">
        <v>428</v>
      </c>
      <c r="B54" s="86" t="s">
        <v>187</v>
      </c>
      <c r="C54" s="85">
        <v>2022</v>
      </c>
      <c r="D54" s="85">
        <v>2022</v>
      </c>
      <c r="E54" s="85">
        <v>2022</v>
      </c>
      <c r="F54" s="85">
        <v>2022</v>
      </c>
      <c r="G54" s="85">
        <v>2022</v>
      </c>
      <c r="H54" s="85">
        <v>2022</v>
      </c>
      <c r="I54" s="173">
        <v>100</v>
      </c>
      <c r="J54" s="173">
        <v>100</v>
      </c>
      <c r="K54" s="84"/>
      <c r="L54" s="84"/>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14</vt:i4>
      </vt:variant>
    </vt:vector>
  </HeadingPairs>
  <TitlesOfParts>
    <vt:vector size="29" baseType="lpstr">
      <vt:lpstr>1.Титульный лист</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 эк. эффект</vt:lpstr>
      <vt:lpstr>6.1. Паспорт сетевой график</vt:lpstr>
      <vt:lpstr>6.2. Паспорт фин осв ввод</vt:lpstr>
      <vt:lpstr>7. Паспорт отчет о закупке</vt:lpstr>
      <vt:lpstr>8. Общие сведения</vt:lpstr>
      <vt:lpstr>9. ЛСР</vt:lpstr>
      <vt:lpstr>9.1 ЛСР</vt:lpstr>
      <vt:lpstr>10. Карта</vt:lpstr>
      <vt:lpstr>'1.Титульный лист'!Заголовки_для_печати</vt:lpstr>
      <vt:lpstr>'2. Паспорт  ТП'!Заголовки_для_печати</vt:lpstr>
      <vt:lpstr>'3.3 Паспорт описание'!Заголовки_для_печати</vt:lpstr>
      <vt:lpstr>'4. Паспорт бюджет'!Заголовки_для_печати</vt:lpstr>
      <vt:lpstr>'1.Титульный лист'!Область_печати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 бюджет'!Область_печати</vt:lpstr>
      <vt:lpstr>'5. Ан. эк. эффект'!Область_печати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cp:lastModifiedBy>
  <cp:lastPrinted>2015-11-30T14:18:17Z</cp:lastPrinted>
  <dcterms:created xsi:type="dcterms:W3CDTF">2015-08-16T15:31:05Z</dcterms:created>
  <dcterms:modified xsi:type="dcterms:W3CDTF">2023-02-14T03:55:32Z</dcterms:modified>
</cp:coreProperties>
</file>